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947" documentId="13_ncr:1_{F6CB121F-512D-4AA6-A0C1-0FB36C537598}" xr6:coauthVersionLast="47" xr6:coauthVersionMax="47" xr10:uidLastSave="{6D97A315-FCD8-4906-9E9C-C06B757B2872}"/>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12" i="4"/>
  <c r="J12" i="4"/>
  <c r="I13" i="4"/>
  <c r="J13"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<sst xmlns="http://schemas.openxmlformats.org/spreadsheetml/2006/main" count="179029" uniqueCount="39107">
  <si>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</si>
  <si>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</si>
  <si>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</si>
  <si>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</si>
  <si>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</si>
  <si>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</si>
  <si>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</si>
  <si>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</si>
  <si>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</si>
  <si>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</si>
  <si>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</si>
  <si>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</si>
  <si>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</si>
  <si>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</si>
  <si>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</si>
  <si>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</si>
  <si>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</si>
  <si>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</si>
  <si>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</si>
  <si>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</si>
  <si>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</si>
  <si>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</si>
  <si>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</si>
  <si>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</si>
  <si>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</si>
  <si>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</si>
  <si>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</si>
  <si>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</si>
  <si>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</si>
  <si>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</si>
  <si>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</si>
  <si>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</si>
  <si>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</si>
  <si>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</si>
  <si>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</si>
  <si>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</si>
  <si>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</si>
  <si>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</si>
  <si>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</si>
  <si>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</si>
  <si>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</si>
  <si>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</si>
  <si>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</si>
  <si>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</si>
  <si>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</si>
  <si>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</si>
  <si>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</si>
  <si>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</si>
  <si>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</si>
  <si>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</si>
  <si>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</si>
  <si>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</si>
  <si>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</si>
  <si>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</si>
  <si>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</si>
  <si>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</si>
  <si>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</si>
  <si>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</si>
  <si>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</si>
  <si>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</si>
  <si>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</si>
  <si>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</si>
  <si>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</si>
  <si>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</si>
  <si>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</si>
  <si>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</si>
  <si>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</si>
  <si>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</si>
  <si>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</si>
  <si>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</si>
  <si>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</si>
  <si>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</si>
  <si>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</si>
  <si>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</si>
  <si>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</si>
  <si>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</si>
  <si>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</si>
  <si>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</si>
  <si>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</si>
  <si>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</si>
  <si>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</si>
  <si>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</si>
  <si>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</si>
  <si>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</si>
  <si>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</si>
  <si>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</si>
  <si>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</si>
  <si>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</si>
  <si>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</si>
  <si>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</si>
  <si>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</si>
  <si>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</si>
  <si>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</si>
  <si>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</si>
  <si>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</si>
  <si>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</si>
  <si>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</si>
  <si>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</si>
  <si>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</si>
  <si>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</si>
  <si>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</si>
  <si>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</si>
  <si>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</si>
  <si>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</si>
  <si>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</si>
  <si>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</si>
  <si>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</si>
  <si>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</si>
  <si>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</si>
  <si>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</si>
  <si>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</si>
  <si>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</si>
  <si>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</si>
  <si>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</si>
  <si>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</si>
  <si>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</si>
  <si>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</si>
  <si>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</si>
  <si>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</si>
  <si>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</si>
  <si>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</si>
  <si>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</si>
  <si>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</si>
  <si>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</si>
  <si>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</si>
  <si>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</si>
  <si>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</si>
  <si>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</si>
  <si>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</si>
  <si>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</si>
  <si>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</si>
  <si>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</si>
  <si>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</si>
  <si>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</si>
  <si>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</si>
  <si>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</si>
  <si>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</si>
  <si>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</si>
  <si>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</si>
  <si>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</si>
  <si>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</si>
  <si>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</si>
  <si>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</si>
  <si>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</si>
  <si>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</si>
  <si>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</si>
  <si>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</si>
  <si>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</si>
  <si>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</si>
  <si>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</si>
  <si>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</si>
  <si>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</si>
  <si>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</si>
  <si>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</si>
  <si>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</si>
  <si>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</si>
  <si>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</si>
  <si>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</si>
  <si>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</si>
  <si>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</si>
  <si>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</si>
  <si>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</si>
  <si>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</si>
  <si>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</si>
  <si>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</si>
  <si>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</si>
  <si>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</si>
  <si>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</si>
  <si>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</si>
  <si>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</si>
  <si>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</si>
  <si>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</si>
  <si>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</si>
  <si>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</si>
  <si>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</si>
  <si>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</si>
  <si>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</si>
  <si>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</si>
  <si>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</si>
  <si>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</si>
  <si>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</si>
  <si>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</si>
  <si>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</si>
  <si>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</si>
  <si>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</si>
  <si>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</si>
  <si>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</si>
  <si>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</si>
  <si>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</si>
  <si>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</si>
  <si>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</si>
  <si>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</si>
  <si>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</si>
  <si>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</si>
  <si>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</si>
  <si>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</si>
  <si>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</si>
  <si>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</si>
  <si>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</si>
  <si>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</si>
  <si>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</si>
  <si>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</si>
  <si>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</si>
  <si>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</si>
  <si>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</si>
  <si>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</si>
  <si>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</si>
  <si>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</si>
  <si>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</si>
  <si>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</si>
  <si>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</si>
  <si>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</si>
  <si>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</si>
  <si>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</si>
  <si>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</si>
  <si>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</si>
  <si>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</si>
  <si>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</si>
  <si>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</si>
  <si>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</si>
  <si>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</si>
  <si>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</si>
  <si>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</si>
  <si>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</si>
  <si>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</si>
  <si>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</si>
  <si>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</si>
  <si>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</si>
  <si>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</si>
  <si>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</si>
  <si>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</si>
  <si>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</si>
  <si>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</si>
  <si>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</si>
  <si>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</si>
  <si>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</si>
  <si>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</si>
  <si>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</si>
  <si>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</si>
  <si>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</si>
  <si>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</si>
  <si>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</si>
  <si>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</si>
  <si>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</si>
  <si>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</si>
  <si>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</si>
  <si>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</si>
  <si>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</si>
  <si>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</si>
  <si>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</si>
  <si>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</si>
  <si>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</si>
  <si>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</si>
  <si>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</si>
  <si>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</si>
  <si>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</si>
  <si>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</si>
  <si>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</si>
  <si>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</si>
  <si>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</si>
  <si>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</si>
  <si>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</si>
  <si>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</si>
  <si>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</si>
  <si>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</si>
  <si>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</si>
  <si>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</si>
  <si>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</si>
  <si>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</si>
  <si>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</si>
  <si>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</si>
  <si>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</si>
  <si>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</si>
  <si>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</si>
  <si>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</si>
  <si>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</si>
  <si>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</si>
  <si>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</si>
  <si>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</si>
  <si>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</si>
  <si>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</si>
  <si>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</si>
  <si>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</si>
  <si>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</si>
  <si>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</si>
  <si>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</si>
  <si>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</si>
  <si>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</si>
  <si>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</si>
  <si>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</si>
  <si>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</si>
  <si>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</si>
  <si>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</si>
  <si>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</si>
  <si>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</si>
  <si>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</si>
  <si>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</si>
  <si>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</si>
  <si>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</si>
  <si>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</si>
  <si>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</si>
  <si>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</si>
  <si>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</si>
  <si>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</si>
  <si>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</si>
  <si>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</si>
  <si>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</si>
  <si>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</si>
  <si>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</si>
  <si>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</si>
  <si>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</si>
  <si>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</si>
  <si>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</si>
  <si>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</si>
  <si>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</si>
  <si>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</si>
  <si>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</si>
  <si>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</si>
  <si>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</si>
  <si>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</si>
  <si>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</si>
  <si>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</si>
  <si>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</si>
  <si>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</si>
  <si>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</si>
  <si>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</si>
  <si>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</si>
  <si>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</si>
  <si>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</si>
  <si>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</si>
  <si>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</si>
  <si>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</si>
  <si>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</si>
  <si>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</si>
  <si>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</si>
  <si>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</si>
  <si>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</si>
  <si>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</si>
  <si>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</si>
  <si>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</si>
  <si>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</si>
  <si>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</si>
  <si>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</si>
  <si>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</si>
  <si>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</si>
  <si>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</si>
  <si>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</si>
  <si>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</si>
  <si>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</si>
  <si>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</si>
  <si>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</si>
  <si>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</si>
  <si>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</si>
  <si>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</si>
  <si>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</si>
  <si>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</si>
  <si>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</si>
  <si>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</si>
  <si>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</si>
  <si>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</si>
  <si>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</si>
  <si>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</si>
  <si>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</si>
  <si>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</si>
  <si>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</si>
  <si>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</si>
  <si>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</si>
  <si>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</si>
  <si>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</si>
  <si>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</si>
  <si>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</si>
  <si>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</si>
  <si>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</si>
  <si>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</si>
  <si>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</si>
  <si>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</si>
  <si>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</si>
  <si>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</si>
  <si>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</si>
  <si>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</si>
  <si>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</si>
  <si>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</si>
  <si>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</si>
  <si>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</si>
  <si>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</si>
  <si>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</si>
  <si>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</si>
  <si>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</si>
  <si>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</si>
  <si>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</si>
  <si>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</si>
  <si>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</si>
  <si>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</si>
  <si>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</si>
  <si>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</si>
  <si>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</si>
  <si>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</si>
  <si>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</si>
  <si>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</si>
  <si>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</si>
  <si>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</si>
  <si>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</si>
  <si>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</si>
  <si>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</si>
  <si>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</si>
  <si>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</si>
  <si>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</si>
  <si>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</si>
  <si>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</si>
  <si>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</si>
  <si>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</si>
  <si>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</si>
  <si>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</si>
  <si>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</si>
  <si>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</si>
  <si>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</si>
  <si>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</si>
  <si>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</si>
  <si>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</si>
  <si>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</si>
  <si>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</si>
  <si>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</si>
  <si>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</si>
  <si>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</si>
  <si>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</si>
  <si>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</si>
  <si>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</si>
  <si>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</si>
  <si>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</si>
  <si>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</si>
  <si>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</si>
  <si>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</si>
  <si>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</si>
  <si>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</si>
  <si>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</si>
  <si>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</si>
  <si>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</si>
  <si>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</si>
  <si>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</si>
  <si>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</si>
  <si>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</si>
  <si>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</si>
  <si>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</si>
  <si>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</si>
  <si>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</si>
  <si>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</si>
  <si>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</si>
  <si>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</si>
  <si>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</si>
  <si>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</si>
  <si>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</si>
  <si>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</si>
  <si>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</si>
  <si>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</si>
  <si>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</si>
  <si>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</si>
  <si>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</si>
  <si>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</si>
  <si>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</si>
  <si>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</si>
  <si>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</si>
  <si>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</si>
  <si>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</si>
  <si>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</si>
  <si>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</si>
  <si>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</si>
  <si>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</si>
  <si>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</si>
  <si>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</si>
  <si>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</si>
  <si>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</si>
  <si>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</si>
  <si>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</si>
  <si>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</si>
  <si>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</si>
  <si>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</si>
  <si>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</si>
  <si>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</si>
  <si>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</si>
  <si>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</si>
  <si>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</si>
  <si>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</si>
  <si>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</si>
  <si>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</si>
  <si>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</si>
  <si>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</si>
  <si>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</si>
  <si>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</si>
  <si>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</si>
  <si>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</si>
  <si>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</si>
  <si>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</si>
  <si>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</si>
  <si>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</si>
  <si>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</si>
  <si>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</si>
  <si>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</si>
  <si>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</si>
  <si>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</si>
  <si>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</si>
  <si>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</si>
  <si>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</si>
  <si>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</si>
  <si>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</si>
  <si>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</si>
  <si>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</si>
  <si>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</si>
  <si>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</si>
  <si>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</si>
  <si>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</si>
  <si>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</si>
  <si>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</si>
  <si>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</si>
  <si>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</si>
  <si>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</si>
  <si>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</si>
  <si>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</si>
  <si>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</si>
  <si>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</si>
  <si>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</si>
  <si>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</si>
  <si>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</si>
  <si>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</si>
  <si>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</si>
  <si>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</si>
  <si>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</si>
  <si>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</si>
  <si>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</si>
  <si>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</si>
  <si>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</si>
  <si>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</si>
  <si>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</si>
  <si>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</si>
  <si>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</si>
  <si>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</si>
  <si>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</si>
  <si>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</si>
  <si>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</si>
  <si>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</si>
  <si>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</si>
  <si>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</si>
  <si>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</si>
  <si>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</si>
  <si>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</si>
  <si>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</si>
  <si>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</si>
  <si>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</si>
  <si>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</si>
  <si>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</si>
  <si>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</si>
  <si>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</si>
  <si>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</si>
  <si>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</si>
  <si>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</si>
  <si>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</si>
  <si>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</si>
  <si>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</si>
  <si>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</si>
  <si>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</si>
  <si>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</si>
  <si>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</si>
  <si>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</si>
  <si>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</si>
  <si>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</si>
  <si>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</si>
  <si>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</si>
  <si>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</si>
  <si>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</si>
  <si>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</si>
  <si>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</si>
  <si>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</si>
  <si>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</si>
  <si>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</si>
  <si>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</si>
  <si>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</si>
  <si>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</si>
  <si>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</si>
  <si>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</si>
  <si>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</si>
  <si>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</si>
  <si>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</si>
  <si>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</si>
  <si>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</si>
  <si>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</si>
  <si>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</si>
  <si>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</si>
  <si>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</si>
  <si>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</si>
  <si>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</si>
  <si>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</si>
  <si>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</si>
  <si>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</si>
  <si>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</si>
  <si>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</si>
  <si>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</si>
  <si>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</si>
  <si>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</si>
  <si>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</si>
  <si>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</si>
  <si>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</si>
  <si>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</si>
  <si>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</si>
  <si>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</si>
  <si>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</si>
  <si>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</si>
  <si>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</si>
  <si>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</si>
  <si>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</si>
  <si>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</si>
  <si>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</si>
  <si>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</si>
  <si>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</si>
  <si>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</si>
  <si>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</si>
  <si>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</si>
  <si>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</si>
  <si>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</si>
  <si>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</si>
  <si>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</si>
  <si>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</si>
  <si>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</si>
  <si>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</si>
  <si>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</si>
  <si>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</si>
  <si>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</si>
  <si>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</si>
  <si>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</si>
  <si>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</si>
  <si>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</si>
  <si>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</si>
  <si>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</si>
  <si>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</si>
  <si>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</si>
  <si>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</si>
  <si>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</si>
  <si>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</si>
  <si>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</si>
  <si>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</si>
  <si>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</si>
  <si>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</si>
  <si>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</si>
  <si>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</si>
  <si>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</si>
  <si>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</si>
  <si>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</si>
  <si>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</si>
  <si>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</si>
  <si>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</si>
  <si>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</si>
  <si>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</si>
  <si>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</si>
  <si>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</si>
  <si>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</si>
  <si>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</si>
  <si>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</si>
  <si>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</si>
  <si>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</si>
  <si>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</si>
  <si>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</si>
  <si>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</si>
  <si>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</si>
  <si>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</si>
  <si>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</si>
  <si>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</si>
  <si>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</si>
  <si>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</si>
  <si>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</si>
  <si>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</si>
  <si>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</si>
  <si>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</si>
  <si>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</si>
  <si>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</si>
  <si>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</si>
  <si>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</si>
  <si>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</si>
  <si>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</si>
  <si>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</si>
  <si>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</si>
  <si>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</si>
  <si>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</si>
  <si>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</si>
  <si>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</si>
  <si>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</si>
  <si>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</si>
  <si>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</si>
  <si>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</si>
  <si>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</si>
  <si>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</si>
  <si>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</si>
  <si>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</si>
  <si>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</si>
  <si>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</si>
  <si>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</si>
  <si>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</si>
  <si>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</si>
  <si>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</si>
  <si>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</si>
  <si>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</si>
  <si>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</si>
  <si>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</si>
  <si>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</si>
  <si>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</si>
  <si>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</si>
  <si>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</si>
  <si>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</si>
  <si>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</si>
  <si>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</si>
  <si>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</si>
  <si>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</si>
  <si>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</si>
  <si>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</si>
  <si>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</si>
  <si>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</si>
  <si>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</si>
  <si>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</si>
  <si>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</si>
  <si>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</si>
  <si>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</si>
  <si>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</si>
  <si>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</si>
  <si>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</si>
  <si>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</si>
  <si>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</si>
  <si>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</si>
  <si>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</si>
  <si>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</si>
  <si>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</si>
  <si>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</si>
  <si>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</si>
  <si>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</si>
  <si>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</si>
  <si>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</si>
  <si>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</si>
  <si>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</si>
  <si>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</si>
  <si>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</si>
  <si>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</si>
  <si>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</si>
  <si>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</si>
  <si>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</si>
  <si>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</si>
  <si>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</si>
  <si>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</si>
  <si>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</si>
  <si>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</si>
  <si>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</si>
  <si>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</si>
  <si>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</si>
  <si>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</si>
  <si>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</si>
  <si>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</si>
  <si>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</si>
  <si>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</si>
  <si>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</si>
  <si>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</si>
  <si>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</si>
  <si>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</si>
  <si>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</si>
  <si>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</si>
  <si>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</si>
  <si>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</si>
  <si>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</si>
  <si>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</si>
  <si>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</si>
  <si>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</si>
  <si>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</si>
  <si>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</si>
  <si>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</si>
  <si>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</si>
  <si>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</si>
  <si>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</si>
  <si>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</si>
  <si>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</si>
  <si>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</si>
  <si>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</si>
  <si>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</si>
  <si>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</si>
  <si>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</si>
  <si>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</si>
  <si>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</si>
  <si>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</si>
  <si>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</si>
  <si>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</si>
  <si>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</si>
  <si>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</si>
  <si>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</si>
  <si>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</si>
  <si>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</si>
  <si>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</si>
  <si>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</si>
  <si>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</si>
  <si>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</si>
  <si>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</si>
  <si>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</si>
  <si>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</si>
  <si>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</si>
  <si>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</si>
  <si>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</si>
  <si>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</si>
  <si>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</si>
  <si>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</si>
  <si>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</si>
  <si>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</si>
  <si>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</si>
  <si>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</si>
  <si>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</si>
  <si>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</si>
  <si>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</si>
  <si>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</si>
  <si>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</si>
  <si>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</si>
  <si>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</si>
  <si>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</si>
  <si>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</si>
  <si>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</si>
  <si>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</si>
  <si>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</si>
  <si>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</si>
  <si>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</si>
  <si>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</si>
  <si>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</si>
  <si>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</si>
  <si>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</si>
  <si>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</si>
  <si>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</si>
  <si>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</si>
  <si>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</si>
  <si>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</si>
  <si>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</si>
  <si>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</si>
  <si>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</si>
  <si>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</si>
  <si>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</si>
  <si>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</si>
  <si>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</si>
  <si>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</si>
  <si>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</si>
  <si>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</si>
  <si>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</si>
  <si>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</si>
  <si>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</si>
  <si>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</si>
  <si>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</si>
  <si>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</si>
  <si>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</si>
  <si>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</si>
  <si>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</si>
  <si>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</si>
  <si>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</si>
  <si>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</si>
  <si>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</si>
  <si>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</si>
  <si>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</si>
  <si>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</si>
  <si>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</si>
  <si>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</si>
  <si>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</si>
  <si>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</si>
  <si>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</si>
  <si>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</si>
  <si>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</si>
  <si>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</si>
  <si>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</si>
  <si>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</si>
  <si>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</si>
  <si>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</si>
  <si>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</si>
  <si>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</si>
  <si>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</si>
  <si>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</si>
  <si>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</si>
  <si>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</si>
  <si>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</si>
  <si>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</si>
  <si>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</si>
  <si>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</si>
  <si>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</si>
  <si>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</si>
  <si>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</si>
  <si>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</si>
  <si>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</si>
  <si>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</si>
  <si>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</si>
  <si>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</si>
  <si>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</si>
  <si>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</si>
  <si>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</si>
  <si>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</si>
  <si>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</si>
  <si>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</si>
  <si>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</si>
  <si>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</si>
  <si>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</si>
  <si>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</si>
  <si>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</si>
  <si>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</si>
  <si>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</si>
  <si>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</si>
  <si>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</si>
  <si>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</si>
  <si>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</si>
  <si>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</si>
  <si>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</si>
  <si>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</si>
  <si>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</si>
  <si>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</si>
  <si>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</si>
  <si>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</si>
  <si>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</si>
  <si>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</si>
  <si>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</si>
  <si>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</si>
  <si>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</si>
  <si>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</si>
  <si>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</si>
  <si>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</si>
  <si>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</si>
  <si>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</si>
  <si>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</si>
  <si>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</si>
  <si>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</si>
  <si>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</si>
  <si>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</si>
  <si>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</si>
  <si>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</si>
  <si>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</si>
  <si>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</si>
  <si>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</si>
  <si>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</si>
  <si>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</si>
  <si>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</si>
  <si>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</si>
  <si>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</si>
  <si>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</si>
  <si>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</si>
  <si>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</si>
  <si>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</si>
  <si>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</si>
  <si>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</si>
  <si>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</si>
  <si>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</si>
  <si>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</si>
  <si>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</si>
  <si>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</si>
  <si>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</si>
  <si>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</si>
  <si>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</si>
  <si>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</si>
  <si>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</si>
  <si>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</si>
  <si>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</si>
  <si>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</si>
  <si>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</si>
  <si>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</si>
  <si>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</si>
  <si>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</si>
  <si>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</si>
  <si>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</si>
  <si>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</si>
  <si>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</si>
  <si>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</si>
  <si>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</si>
  <si>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</si>
  <si>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</si>
  <si>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</si>
  <si>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</si>
  <si>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</si>
  <si>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</si>
  <si>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</si>
  <si>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</si>
  <si>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</si>
  <si>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</si>
  <si>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</si>
  <si>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</si>
  <si>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</si>
  <si>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</si>
  <si>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</si>
  <si>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</si>
  <si>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</si>
  <si>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</si>
  <si>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</si>
  <si>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</si>
  <si>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</si>
  <si>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</si>
  <si>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</si>
  <si>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</si>
  <si>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</si>
  <si>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</si>
  <si>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</si>
  <si>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</si>
  <si>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</si>
  <si>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</si>
  <si>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</si>
  <si>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</si>
  <si>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</si>
  <si>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</si>
  <si>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</si>
  <si>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</si>
  <si>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</si>
  <si>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</si>
  <si>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</si>
  <si>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</si>
  <si>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</si>
  <si>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</si>
  <si>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</si>
  <si>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</si>
  <si>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</si>
  <si>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</si>
  <si>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</si>
  <si>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</si>
  <si>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</si>
  <si>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</si>
  <si>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</si>
  <si>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</si>
  <si>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</si>
  <si>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</si>
  <si>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</si>
  <si>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</si>
  <si>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</si>
  <si>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</si>
  <si>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</si>
  <si>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</si>
  <si>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</si>
  <si>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</si>
  <si>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</si>
  <si>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</si>
  <si>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</si>
  <si>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</si>
  <si>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</si>
  <si>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</si>
  <si>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</si>
  <si>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</si>
  <si>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</si>
  <si>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</si>
  <si>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</si>
  <si>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</si>
  <si>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</si>
  <si>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</si>
  <si>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</si>
  <si>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</si>
  <si>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</si>
  <si>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</si>
  <si>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</si>
  <si>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</si>
  <si>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</si>
  <si>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</si>
  <si>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</si>
  <si>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</si>
  <si>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</si>
  <si>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</si>
  <si>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</si>
  <si>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</si>
  <si>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</si>
  <si>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</si>
  <si>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</si>
  <si>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</si>
  <si>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</si>
  <si>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</si>
  <si>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</si>
  <si>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</si>
  <si>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</si>
  <si>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</si>
  <si>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</si>
  <si>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</si>
  <si>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</si>
  <si>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</si>
  <si>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</si>
  <si>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</si>
  <si>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</si>
  <si>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</si>
  <si>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</si>
  <si>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</si>
  <si>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</si>
  <si>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</si>
  <si>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</si>
  <si>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</si>
  <si>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</si>
  <si>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</si>
  <si>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</si>
  <si>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</si>
  <si>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</si>
  <si>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</si>
  <si>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</si>
  <si>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</si>
  <si>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</si>
  <si>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</si>
  <si>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</si>
  <si>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</si>
  <si>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</si>
  <si>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</si>
  <si>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</si>
  <si>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</si>
  <si>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</si>
  <si>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</si>
  <si>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</si>
  <si>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</si>
  <si>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</si>
  <si>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</si>
  <si>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</si>
  <si>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</si>
  <si>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</si>
  <si>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</si>
  <si>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</si>
  <si>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</si>
  <si>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</si>
  <si>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</si>
  <si>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</si>
  <si>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</si>
  <si>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</si>
  <si>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</si>
  <si>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</si>
  <si>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</si>
  <si>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</si>
  <si>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</si>
  <si>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</si>
  <si>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</si>
  <si>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</si>
  <si>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</si>
  <si>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</si>
  <si>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</si>
  <si>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</si>
  <si>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</si>
  <si>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</si>
  <si>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</si>
  <si>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</si>
  <si>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</si>
  <si>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</si>
  <si>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</si>
  <si>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</si>
  <si>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</si>
  <si>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</si>
  <si>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</si>
  <si>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</si>
  <si>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</si>
  <si>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</si>
  <si>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</si>
  <si>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</si>
  <si>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</si>
  <si>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</si>
  <si>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</si>
  <si>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</si>
  <si>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</si>
  <si>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</si>
  <si>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</si>
  <si>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</si>
  <si>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</si>
  <si>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</si>
  <si>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</si>
  <si>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</si>
  <si>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</si>
  <si>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</si>
  <si>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</si>
  <si>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</si>
  <si>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</si>
  <si>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</si>
  <si>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</si>
  <si>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</si>
  <si>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</si>
  <si>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</si>
  <si>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</si>
  <si>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</si>
  <si>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</si>
  <si>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</si>
  <si>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</si>
  <si>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</si>
  <si>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</si>
  <si>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</si>
  <si>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</si>
  <si>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</si>
  <si>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</si>
  <si>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</si>
  <si>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</si>
  <si>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</si>
  <si>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</si>
  <si>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</si>
  <si>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</si>
  <si>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</si>
  <si>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</si>
  <si>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</si>
  <si>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</si>
  <si>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</si>
  <si>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</si>
  <si>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</si>
  <si>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</si>
  <si>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</si>
  <si>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</si>
  <si>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</si>
  <si>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</si>
  <si>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</si>
  <si>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</si>
  <si>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</si>
  <si>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</si>
  <si>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</si>
  <si>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</si>
  <si>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</si>
  <si>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</si>
  <si>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</si>
  <si>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</si>
  <si>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</si>
  <si>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</si>
  <si>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</si>
  <si>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</si>
  <si>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</si>
  <si>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</si>
  <si>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</si>
  <si>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</si>
  <si>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</si>
  <si>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</si>
  <si>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</si>
  <si>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</si>
  <si>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</si>
  <si>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</si>
  <si>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</si>
  <si>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</si>
  <si>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</si>
  <si>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</si>
  <si>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</si>
  <si>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</si>
  <si>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</si>
  <si>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</si>
  <si>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</si>
  <si>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</si>
  <si>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</si>
  <si>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</si>
  <si>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</si>
  <si>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</si>
  <si>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</si>
  <si>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</si>
  <si>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</si>
  <si>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</si>
  <si>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</si>
  <si>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</si>
  <si>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</si>
  <si>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</si>
  <si>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</si>
  <si>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</si>
  <si>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</si>
  <si>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</si>
  <si>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</si>
  <si>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</si>
  <si>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</si>
  <si>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</si>
  <si>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</si>
  <si>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</si>
  <si>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</si>
  <si>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</si>
  <si>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</si>
  <si>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</si>
  <si>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</si>
  <si>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</si>
  <si>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</si>
  <si>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</si>
  <si>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</si>
  <si>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</si>
  <si>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</si>
  <si>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</si>
  <si>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</si>
  <si>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</si>
  <si>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</si>
  <si>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</si>
  <si>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</si>
  <si>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</si>
  <si>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</si>
  <si>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</si>
  <si>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</si>
  <si>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</si>
  <si>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</si>
  <si>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</si>
  <si>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</si>
  <si>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</si>
  <si>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</si>
  <si>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</si>
  <si>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</si>
  <si>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</si>
  <si>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</si>
  <si>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</si>
  <si>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</si>
  <si>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</si>
  <si>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</si>
  <si>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</si>
  <si>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</si>
  <si>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</si>
  <si>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</si>
  <si>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</si>
  <si>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</si>
  <si>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</si>
  <si>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</si>
  <si>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</si>
  <si>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</si>
  <si>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</si>
  <si>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</si>
  <si>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</si>
  <si>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</si>
  <si>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</si>
  <si>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</si>
  <si>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</si>
  <si>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</si>
  <si>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</si>
  <si>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</si>
  <si>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</si>
  <si>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</si>
  <si>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</si>
  <si>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</si>
  <si>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</si>
  <si>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</si>
  <si>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</si>
  <si>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</si>
  <si>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</si>
  <si>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</si>
  <si>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</si>
  <si>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</si>
  <si>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</si>
  <si>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</si>
  <si>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</si>
  <si>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</si>
  <si>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</si>
  <si>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</si>
  <si>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</si>
  <si>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</si>
  <si>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</si>
  <si>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</si>
  <si>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</si>
  <si>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</si>
  <si>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</si>
  <si>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</si>
  <si>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</si>
  <si>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</si>
  <si>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</si>
  <si>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</si>
  <si>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</si>
  <si>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</si>
  <si>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</si>
  <si>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</si>
  <si>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</si>
  <si>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</si>
  <si>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</si>
  <si>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</si>
  <si>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</si>
  <si>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</si>
  <si>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</si>
  <si>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</si>
  <si>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</si>
  <si>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</si>
  <si>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</si>
  <si>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</si>
  <si>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</si>
  <si>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</si>
  <si>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</si>
  <si>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</si>
  <si>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</si>
  <si>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</si>
  <si>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</si>
  <si>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</si>
  <si>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</si>
  <si>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</si>
  <si>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</si>
  <si>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</si>
  <si>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</si>
  <si>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</si>
  <si>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</si>
  <si>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</si>
  <si>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</si>
  <si>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</si>
  <si>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</si>
  <si>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</si>
  <si>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</si>
  <si>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</si>
  <si>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</si>
  <si>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</si>
  <si>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</si>
  <si>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</si>
  <si>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</si>
  <si>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</si>
  <si>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</si>
  <si>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</si>
  <si>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</si>
  <si>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</si>
  <si>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</si>
  <si>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</si>
  <si>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</si>
  <si>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</si>
  <si>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</si>
  <si>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</si>
  <si>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</si>
  <si>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</si>
  <si>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</si>
  <si>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</si>
  <si>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</si>
  <si>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</si>
  <si>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</si>
  <si>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</si>
  <si>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</si>
  <si>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</si>
  <si>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</si>
  <si>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</si>
  <si>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</si>
  <si>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</si>
  <si>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</si>
  <si>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</si>
  <si>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</si>
  <si>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</si>
  <si>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</si>
  <si>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</si>
  <si>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</si>
  <si>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</si>
  <si>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</si>
  <si>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</si>
  <si>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</si>
  <si>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</si>
  <si>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</si>
  <si>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</si>
  <si>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</si>
  <si>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</si>
  <si>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</si>
  <si>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</si>
  <si>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</si>
  <si>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</si>
  <si>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</si>
  <si>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</si>
  <si>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</si>
  <si>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</si>
  <si>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</si>
  <si>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</si>
  <si>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</si>
  <si>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</si>
  <si>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</si>
  <si>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</si>
  <si>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</si>
  <si>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</si>
  <si>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</si>
  <si>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</si>
  <si>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</si>
  <si>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</si>
  <si>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</si>
  <si>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</si>
  <si>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</si>
  <si>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</si>
  <si>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</si>
  <si>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</si>
  <si>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</si>
  <si>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</si>
  <si>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</si>
  <si>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</si>
  <si>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</si>
  <si>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</si>
  <si>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</si>
  <si>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</si>
  <si>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</si>
  <si>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</si>
  <si>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</si>
  <si>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</si>
  <si>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</si>
  <si>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</si>
  <si>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</si>
  <si>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</si>
  <si>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</si>
  <si>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</si>
  <si>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</si>
  <si>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</si>
  <si>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</si>
  <si>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</si>
  <si>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</si>
  <si>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</si>
  <si>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</si>
  <si>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</si>
  <si>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</si>
  <si>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</si>
  <si>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</si>
  <si>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</si>
  <si>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</si>
  <si>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</si>
  <si>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</si>
  <si>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</si>
  <si>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</si>
  <si>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</si>
  <si>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</si>
  <si>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</si>
  <si>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</si>
  <si>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</si>
  <si>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</si>
  <si>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</si>
  <si>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</si>
  <si>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</si>
  <si>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</si>
  <si>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</si>
  <si>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</si>
  <si>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</si>
  <si>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</si>
  <si>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</si>
  <si>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</si>
  <si>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</si>
  <si>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</si>
  <si>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</si>
  <si>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</si>
  <si>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</si>
  <si>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</si>
  <si>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</si>
  <si>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</si>
  <si>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</si>
  <si>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</si>
  <si>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</si>
  <si>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</si>
  <si>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</si>
  <si>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</si>
  <si>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</si>
  <si>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</si>
  <si>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</si>
  <si>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</si>
  <si>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</si>
  <si>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</si>
  <si>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</si>
  <si>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</si>
  <si>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</si>
  <si>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</si>
  <si>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</si>
  <si>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</si>
  <si>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</si>
  <si>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</si>
  <si>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</si>
  <si>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</si>
  <si>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</si>
  <si>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</si>
  <si>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</si>
  <si>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</si>
  <si>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</si>
  <si>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</si>
  <si>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</si>
  <si>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</si>
  <si>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</si>
  <si>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</si>
  <si>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</si>
  <si>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</si>
  <si>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</si>
  <si>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</si>
  <si>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</si>
  <si>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</si>
  <si>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</si>
  <si>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</si>
  <si>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</si>
  <si>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</si>
  <si>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</si>
  <si>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</si>
  <si>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</si>
  <si>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</si>
  <si>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</si>
  <si>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</si>
  <si>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</si>
  <si>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</si>
  <si>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</si>
  <si>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</si>
  <si>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</si>
  <si>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</si>
  <si>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</si>
  <si>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</si>
  <si>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</si>
  <si>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</si>
  <si>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</si>
  <si>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</si>
  <si>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</si>
  <si>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</si>
  <si>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</si>
  <si>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</si>
  <si>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</si>
  <si>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</si>
  <si>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</si>
  <si>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</si>
  <si>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</si>
  <si>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</si>
  <si>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</si>
  <si>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</si>
  <si>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</si>
  <si>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</si>
  <si>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</si>
  <si>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</si>
  <si>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</si>
  <si>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</si>
  <si>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</si>
  <si>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</si>
  <si>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</si>
  <si>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</si>
  <si>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</si>
  <si>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</si>
  <si>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</si>
  <si>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</si>
  <si>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</si>
  <si>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</si>
  <si>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</si>
  <si>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</si>
  <si>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</si>
  <si>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</si>
  <si>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</si>
  <si>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</si>
  <si>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</si>
  <si>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</si>
  <si>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</si>
  <si>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</si>
  <si>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</si>
  <si>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</si>
  <si>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</si>
  <si>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</si>
  <si>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</si>
  <si>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</si>
  <si>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</si>
  <si>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</si>
  <si>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</si>
  <si>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</si>
  <si>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</si>
  <si>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</si>
  <si>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</si>
  <si>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</si>
  <si>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</si>
  <si>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</si>
  <si>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</si>
  <si>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</si>
  <si>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</si>
  <si>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</si>
  <si>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</si>
  <si>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</si>
  <si>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</si>
  <si>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</si>
  <si>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</si>
  <si>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</si>
  <si>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</si>
  <si>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</si>
  <si>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</si>
  <si>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</si>
  <si>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</si>
  <si>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</si>
  <si>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</si>
  <si>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</si>
  <si>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</si>
  <si>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</si>
  <si>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</si>
  <si>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</si>
  <si>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</si>
  <si>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</si>
  <si>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</si>
  <si>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</si>
  <si>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</si>
  <si>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</si>
  <si>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</si>
  <si>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</si>
  <si>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</si>
  <si>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</si>
  <si>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</si>
  <si>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</si>
  <si>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</si>
  <si>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</si>
  <si>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</si>
  <si>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</si>
  <si>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</si>
  <si>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</si>
  <si>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</si>
  <si>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</si>
  <si>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</si>
  <si>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</si>
  <si>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</si>
  <si>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</si>
  <si>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</si>
  <si>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</si>
  <si>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</si>
  <si>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</si>
  <si>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</si>
  <si>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</si>
  <si>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</si>
  <si>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</si>
  <si>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</si>
  <si>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</si>
  <si>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</si>
  <si>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</si>
  <si>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</si>
  <si>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</si>
  <si>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</si>
  <si>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</si>
  <si>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</si>
  <si>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</si>
  <si>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</si>
  <si>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</si>
  <si>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</si>
  <si>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</si>
  <si>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</si>
  <si>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</si>
  <si>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</si>
  <si>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</si>
  <si>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</si>
  <si>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</si>
  <si>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</si>
  <si>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</si>
  <si>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</si>
  <si>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</si>
  <si>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</si>
  <si>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</si>
  <si>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</si>
  <si>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</si>
  <si>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</si>
  <si>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</si>
  <si>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</si>
  <si>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</si>
  <si>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</si>
  <si>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</si>
  <si>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</si>
  <si>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</si>
  <si>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</si>
  <si>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</si>
  <si>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</si>
  <si>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</si>
  <si>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</si>
  <si>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</si>
  <si>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</si>
  <si>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</si>
  <si>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</si>
  <si>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</si>
  <si>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</si>
  <si>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</si>
  <si>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</si>
  <si>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</si>
  <si>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</si>
  <si>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</si>
  <si>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</si>
  <si>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</si>
  <si>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</si>
  <si>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</si>
  <si>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</si>
  <si>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</si>
  <si>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</si>
  <si>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</si>
  <si>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</si>
  <si>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</si>
  <si>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</si>
  <si>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</si>
  <si>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</si>
  <si>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</si>
  <si>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</si>
  <si>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</si>
  <si>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</si>
  <si>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</si>
  <si>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</si>
  <si>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</si>
  <si>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</si>
  <si>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</si>
  <si>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</si>
  <si>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</si>
  <si>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</si>
  <si>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</si>
  <si>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</si>
  <si>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</si>
  <si>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</si>
  <si>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</si>
  <si>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</si>
  <si>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</si>
  <si>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</si>
  <si>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</si>
  <si>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</si>
  <si>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</si>
  <si>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</si>
  <si>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</si>
  <si>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</si>
  <si>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</si>
  <si>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</si>
  <si>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</si>
  <si>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</si>
  <si>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</si>
  <si>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</si>
  <si>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</si>
  <si>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</si>
  <si>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</si>
  <si>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</si>
  <si>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</si>
  <si>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</si>
  <si>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</si>
  <si>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</si>
  <si>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</si>
  <si>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</si>
  <si>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</si>
  <si>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</si>
  <si>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</si>
  <si>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</si>
  <si>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</si>
  <si>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</si>
  <si>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</si>
  <si>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</si>
  <si>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</si>
  <si>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</si>
  <si>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</si>
  <si>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</si>
  <si>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</si>
  <si>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</si>
  <si>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</si>
  <si>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</si>
  <si>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</si>
  <si>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</si>
  <si>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</si>
  <si>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</si>
  <si>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</si>
  <si>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</si>
  <si>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</si>
  <si>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</si>
  <si>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</si>
  <si>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</si>
  <si>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</si>
  <si>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</si>
  <si>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</si>
  <si>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</si>
  <si>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</si>
  <si>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</si>
  <si>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</si>
  <si>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</si>
  <si>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</si>
  <si>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</si>
  <si>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</si>
  <si>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</si>
  <si>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</si>
  <si>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</si>
  <si>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</si>
  <si>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</si>
  <si>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</si>
  <si>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</si>
  <si>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</si>
  <si>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</si>
  <si>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</si>
  <si>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</si>
  <si>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</si>
  <si>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</si>
  <si>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</si>
  <si>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</si>
  <si>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</si>
  <si>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</si>
  <si>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</si>
  <si>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</si>
  <si>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</si>
  <si>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</si>
  <si>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</si>
  <si>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</si>
  <si>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</si>
  <si>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</si>
  <si>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</si>
  <si>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</si>
  <si>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</si>
  <si>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</si>
  <si>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</si>
  <si>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</si>
  <si>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</si>
  <si>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</si>
  <si>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</si>
  <si>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</si>
  <si>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</si>
  <si>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</si>
  <si>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</si>
  <si>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</si>
  <si>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</si>
  <si>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</si>
  <si>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</si>
  <si>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</si>
  <si>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</si>
  <si>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</si>
  <si>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</si>
  <si>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</si>
  <si>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</si>
  <si>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</si>
  <si>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</si>
  <si>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</si>
  <si>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</si>
  <si>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</si>
  <si>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</si>
  <si>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</si>
  <si>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</si>
  <si>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</si>
  <si>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</si>
  <si>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</si>
  <si>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</si>
  <si>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</si>
  <si>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</si>
  <si>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</si>
  <si>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</si>
  <si>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</si>
  <si>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</si>
  <si>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</si>
  <si>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</si>
  <si>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</si>
  <si>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</si>
  <si>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</si>
  <si>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</si>
  <si>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</si>
  <si>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</si>
  <si>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</si>
  <si>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</si>
  <si>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</si>
  <si>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</si>
  <si>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</si>
  <si>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</si>
  <si>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</si>
  <si>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</si>
  <si>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</si>
  <si>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</si>
  <si>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</si>
  <si>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</si>
  <si>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</si>
  <si>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</si>
  <si>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</si>
  <si>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</si>
  <si>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</si>
  <si>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</si>
  <si>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</si>
  <si>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</si>
  <si>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</si>
  <si>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</si>
  <si>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</si>
  <si>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</si>
  <si>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</si>
  <si>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</si>
  <si>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</si>
  <si>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</si>
  <si>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</si>
  <si>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</si>
  <si>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</si>
  <si>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</si>
  <si>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</si>
  <si>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</si>
  <si>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</si>
  <si>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</si>
  <si>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</si>
  <si>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</si>
  <si>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</si>
  <si>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</si>
  <si>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</si>
  <si>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</si>
  <si>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</si>
  <si>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</si>
  <si>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</si>
  <si>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</si>
  <si>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</si>
  <si>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</si>
  <si>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</si>
  <si>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</si>
  <si>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</si>
  <si>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</si>
  <si>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</si>
  <si>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</si>
  <si>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</si>
  <si>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</si>
  <si>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</si>
  <si>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</si>
  <si>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</si>
  <si>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</si>
  <si>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</si>
  <si>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</si>
  <si>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</si>
  <si>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</si>
  <si>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</si>
  <si>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</si>
  <si>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</si>
  <si>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</si>
  <si>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</si>
  <si>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</si>
  <si>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</si>
  <si>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</si>
  <si>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</si>
  <si>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</si>
  <si>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</si>
  <si>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</si>
  <si>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</si>
  <si>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</si>
  <si>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</si>
  <si>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</si>
  <si>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</si>
  <si>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</si>
  <si>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</si>
  <si>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</si>
  <si>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</si>
  <si>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</si>
  <si>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</si>
  <si>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</si>
  <si>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</si>
  <si>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</si>
  <si>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</si>
  <si>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</si>
  <si>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</si>
  <si>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</si>
  <si>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</si>
  <si>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</si>
  <si>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</si>
  <si>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</si>
  <si>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</si>
  <si>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</si>
  <si>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</si>
  <si>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</si>
  <si>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</si>
  <si>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</si>
  <si>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</si>
  <si>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</si>
  <si>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</si>
  <si>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</si>
  <si>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</si>
  <si>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</si>
  <si>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</si>
  <si>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</si>
  <si>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</si>
  <si>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</si>
  <si>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</si>
  <si>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</si>
  <si>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</si>
  <si>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</si>
  <si>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</si>
  <si>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</si>
  <si>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</si>
  <si>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</si>
  <si>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</si>
  <si>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</si>
  <si>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</si>
  <si>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</si>
  <si>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</si>
  <si>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</si>
  <si>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</si>
  <si>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</si>
  <si>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</si>
  <si>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</si>
  <si>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</si>
  <si>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</si>
  <si>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</si>
  <si>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</si>
  <si>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</si>
  <si>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</si>
  <si>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</si>
  <si>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</si>
  <si>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</si>
  <si>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</si>
  <si>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</si>
  <si>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</si>
  <si>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</si>
  <si>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</si>
  <si>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</si>
  <si>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</si>
  <si>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</si>
  <si>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</si>
  <si>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</si>
  <si>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</si>
  <si>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</si>
  <si>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</si>
  <si>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</si>
  <si>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</si>
  <si>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</si>
  <si>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</si>
  <si>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</si>
  <si>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</si>
  <si>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</si>
  <si>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</si>
  <si>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</si>
  <si>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</si>
  <si>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</si>
  <si>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</si>
  <si>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</si>
  <si>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</si>
  <si>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</si>
  <si>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</si>
  <si>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</si>
  <si>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</si>
  <si>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</si>
  <si>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</si>
  <si>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</si>
  <si>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</si>
  <si>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</si>
  <si>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</si>
  <si>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</si>
  <si>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</si>
  <si>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</si>
  <si>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</si>
  <si>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</si>
  <si>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</si>
  <si>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</si>
  <si>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</si>
  <si>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</si>
  <si>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</si>
  <si>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</si>
  <si>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</si>
  <si>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</si>
  <si>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</si>
  <si>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</si>
  <si>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</si>
  <si>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</si>
  <si>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</si>
  <si>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</si>
  <si>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</si>
  <si>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</si>
  <si>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</si>
  <si>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</si>
  <si>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</si>
  <si>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</si>
  <si>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</si>
  <si>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</si>
  <si>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</si>
  <si>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</si>
  <si>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</si>
  <si>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</si>
  <si>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</si>
  <si>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</si>
  <si>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</si>
  <si>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</si>
  <si>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</si>
  <si>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</si>
  <si>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</si>
  <si>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</si>
  <si>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</si>
  <si>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</si>
  <si>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</si>
  <si>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</si>
  <si>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</si>
  <si>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</si>
  <si>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</si>
  <si>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</si>
  <si>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</si>
  <si>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</si>
  <si>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</si>
  <si>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</si>
  <si>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</si>
  <si>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</si>
  <si>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</si>
  <si>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</si>
  <si>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</si>
  <si>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</si>
  <si>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</si>
  <si>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</si>
  <si>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</si>
  <si>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</si>
  <si>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</si>
  <si>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</si>
  <si>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</si>
  <si>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</si>
  <si>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</si>
  <si>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</si>
  <si>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</si>
  <si>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</si>
  <si>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</si>
  <si>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</si>
  <si>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</si>
  <si>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</si>
  <si>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</si>
  <si>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</si>
  <si>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</si>
  <si>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</si>
  <si>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</si>
  <si>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</si>
  <si>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</si>
  <si>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</si>
  <si>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</si>
  <si>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</si>
  <si>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</si>
  <si>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</si>
  <si>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</si>
  <si>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</si>
  <si>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</si>
  <si>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</si>
  <si>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</si>
  <si>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</si>
  <si>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</si>
  <si>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</si>
  <si>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</si>
  <si>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</si>
  <si>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</si>
  <si>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</si>
  <si>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</si>
  <si>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</si>
  <si>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</si>
  <si>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</si>
  <si>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</si>
  <si>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</si>
  <si>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</si>
  <si>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</si>
  <si>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</si>
  <si>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</si>
  <si>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</si>
  <si>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</si>
  <si>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</si>
  <si>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</si>
  <si>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</si>
  <si>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</si>
  <si>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</si>
  <si>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</si>
  <si>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</si>
  <si>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</si>
  <si>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</si>
  <si>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</si>
  <si>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</si>
  <si>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</si>
  <si>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</si>
  <si>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</si>
  <si>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</si>
  <si>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</si>
  <si>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</si>
  <si>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</si>
  <si>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</si>
  <si>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</si>
  <si>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</si>
  <si>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</si>
  <si>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</si>
  <si>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</si>
  <si>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</si>
  <si>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</si>
  <si>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</si>
  <si>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</si>
  <si>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</si>
  <si>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</si>
  <si>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</si>
  <si>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</si>
  <si>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</si>
  <si>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</si>
  <si>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</si>
  <si>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</si>
  <si>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</si>
  <si>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</si>
  <si>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</si>
  <si>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</si>
  <si>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</si>
  <si>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</si>
  <si>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</si>
  <si>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</si>
  <si>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</si>
  <si>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</si>
  <si>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</si>
  <si>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</si>
  <si>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</si>
  <si>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</si>
  <si>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</si>
  <si>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</si>
  <si>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</si>
  <si>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</si>
  <si>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</si>
  <si>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</si>
  <si>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</si>
  <si>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</si>
  <si>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</si>
  <si>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</si>
  <si>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</si>
  <si>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</si>
  <si>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</si>
  <si>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</si>
  <si>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</si>
  <si>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</si>
  <si>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</si>
  <si>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</si>
  <si>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</si>
  <si>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</si>
  <si>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</si>
  <si>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</si>
  <si>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</si>
  <si>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</si>
  <si>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</si>
  <si>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</si>
  <si>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</si>
  <si>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</si>
  <si>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</si>
  <si>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</si>
  <si>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</si>
  <si>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</si>
  <si>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</si>
  <si>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</si>
  <si>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</si>
  <si>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</si>
  <si>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</si>
  <si>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</si>
  <si>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</si>
  <si>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</si>
  <si>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</si>
  <si>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</si>
  <si>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</si>
  <si>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</si>
  <si>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</si>
  <si>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</si>
  <si>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</si>
  <si>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</si>
  <si>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</si>
  <si>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</si>
  <si>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</si>
  <si>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</si>
  <si>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</si>
  <si>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</si>
  <si>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</si>
  <si>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</si>
  <si>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</si>
  <si>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</si>
  <si>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</si>
  <si>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</si>
  <si>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</si>
  <si>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</si>
  <si>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</si>
  <si>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</si>
  <si>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</si>
  <si>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</si>
  <si>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</si>
  <si>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</si>
  <si>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</si>
  <si>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</si>
  <si>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</si>
  <si>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</si>
  <si>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</si>
  <si>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</si>
  <si>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</si>
  <si>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</si>
  <si>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</si>
  <si>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</si>
  <si>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</si>
  <si>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</si>
  <si>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</si>
  <si>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</si>
  <si>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</si>
  <si>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</si>
  <si>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</si>
  <si>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</si>
  <si>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</si>
  <si>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</si>
  <si>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</si>
  <si>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</si>
  <si>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</si>
  <si>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</si>
  <si>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</si>
  <si>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</si>
  <si>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</si>
  <si>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</si>
  <si>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</si>
  <si>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</si>
  <si>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</si>
  <si>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</si>
  <si>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</si>
  <si>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</si>
  <si>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</si>
  <si>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</si>
  <si>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</si>
  <si>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</si>
  <si>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</si>
  <si>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</si>
  <si>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</si>
  <si>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</si>
  <si>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</si>
  <si>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</si>
  <si>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</si>
  <si>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</si>
  <si>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</si>
  <si>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</si>
  <si>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</si>
  <si>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</si>
  <si>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</si>
  <si>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</si>
  <si>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</si>
  <si>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</si>
  <si>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</si>
  <si>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</si>
  <si>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</si>
  <si>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</si>
  <si>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</si>
  <si>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</si>
  <si>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</si>
  <si>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</si>
  <si>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</si>
  <si>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</si>
  <si>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</si>
  <si>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</si>
  <si>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</si>
  <si>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</si>
  <si>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</si>
  <si>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</si>
  <si>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</si>
  <si>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</si>
  <si>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</si>
  <si>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</si>
  <si>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</si>
  <si>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</si>
  <si>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</si>
  <si>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</si>
  <si>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</si>
  <si>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</si>
  <si>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</si>
  <si>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</si>
  <si>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</si>
  <si>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</si>
  <si>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</si>
  <si>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</si>
  <si>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</si>
  <si>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</si>
  <si>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</si>
  <si>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</si>
  <si>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</si>
  <si>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</si>
  <si>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</si>
  <si>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</si>
  <si>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</si>
  <si>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</si>
  <si>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</si>
  <si>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</si>
  <si>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</si>
  <si>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</si>
  <si>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</si>
  <si>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</si>
  <si>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</si>
  <si>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</si>
  <si>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</si>
  <si>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</si>
  <si>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</si>
  <si>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</si>
  <si>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</si>
  <si>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</si>
  <si>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</si>
  <si>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</si>
  <si>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</si>
  <si>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</si>
  <si>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</si>
  <si>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</si>
  <si>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</si>
  <si>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</si>
  <si>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</si>
  <si>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</si>
  <si>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</si>
  <si>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</si>
  <si>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</si>
  <si>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</si>
  <si>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</si>
  <si>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</si>
  <si>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</si>
  <si>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</si>
  <si>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</si>
  <si>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</si>
  <si>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</si>
  <si>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</si>
  <si>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</si>
  <si>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</si>
  <si>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</si>
  <si>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</si>
  <si>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</si>
  <si>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</si>
  <si>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</si>
  <si>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</si>
  <si>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</si>
  <si>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</si>
  <si>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</si>
  <si>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</si>
  <si>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</si>
  <si>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</si>
  <si>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</si>
  <si>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</si>
  <si>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</si>
  <si>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</si>
  <si>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</si>
  <si>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</si>
  <si>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</si>
  <si>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</si>
  <si>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</si>
  <si>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</si>
  <si>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</si>
  <si>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</si>
  <si>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</si>
  <si>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</si>
  <si>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</si>
  <si>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</si>
  <si>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</si>
  <si>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</si>
  <si>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</si>
  <si>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</si>
  <si>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</si>
  <si>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</si>
  <si>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</si>
  <si>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</si>
  <si>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</si>
  <si>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</si>
  <si>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</si>
  <si>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</si>
  <si>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</si>
  <si>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</si>
  <si>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</si>
  <si>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</si>
  <si>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</si>
  <si>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</si>
  <si>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</si>
  <si>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</si>
  <si>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</si>
  <si>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</si>
  <si>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</si>
  <si>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</si>
  <si>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</si>
  <si>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</si>
  <si>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</si>
  <si>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</si>
  <si>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</si>
  <si>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</si>
  <si>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</si>
  <si>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</si>
  <si>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</si>
  <si>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</si>
  <si>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</si>
  <si>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</si>
  <si>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</si>
  <si>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</si>
  <si>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</si>
  <si>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</si>
  <si>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</si>
  <si>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</si>
  <si>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</si>
  <si>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</si>
  <si>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</si>
  <si>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</si>
  <si>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</si>
  <si>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</si>
  <si>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</si>
  <si>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</si>
  <si>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</si>
  <si>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</si>
  <si>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</si>
  <si>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</si>
  <si>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</si>
  <si>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</si>
  <si>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</si>
  <si>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</si>
  <si>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</si>
  <si>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</si>
  <si>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</si>
  <si>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</si>
  <si>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</si>
  <si>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</si>
  <si>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</si>
  <si>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</si>
  <si>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</si>
  <si>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</si>
  <si>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</si>
  <si>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</si>
  <si>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</si>
  <si>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</si>
  <si>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</si>
  <si>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</si>
  <si>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</si>
  <si>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</si>
  <si>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</si>
  <si>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</si>
  <si>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</si>
  <si>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</si>
  <si>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</si>
  <si>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</si>
  <si>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</si>
  <si>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</si>
  <si>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</si>
  <si>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</si>
  <si>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</si>
  <si>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</si>
  <si>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</si>
  <si>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</si>
  <si>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</si>
  <si>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</si>
  <si>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</si>
  <si>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</si>
  <si>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</si>
  <si>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</si>
  <si>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</si>
  <si>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</si>
  <si>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</si>
  <si>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</si>
  <si>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</si>
  <si>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</si>
  <si>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</si>
  <si>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</si>
  <si>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</si>
  <si>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</si>
  <si>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</si>
  <si>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</si>
  <si>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</si>
  <si>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</si>
  <si>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</si>
  <si>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</si>
  <si>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</si>
  <si>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</si>
  <si>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</si>
  <si>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</si>
  <si>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</si>
  <si>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</si>
  <si>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</si>
  <si>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</si>
  <si>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</si>
  <si>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</si>
  <si>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</si>
  <si>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</si>
  <si>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</si>
  <si>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</si>
  <si>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</si>
  <si>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</si>
  <si>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</si>
  <si>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</si>
  <si>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</si>
  <si>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</si>
  <si>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</si>
  <si>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</si>
  <si>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</si>
  <si>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</si>
  <si>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</si>
  <si>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</si>
  <si>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</si>
  <si>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</si>
  <si>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</si>
  <si>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</si>
  <si>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</si>
  <si>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</si>
  <si>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</si>
  <si>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</si>
  <si>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</si>
  <si>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</si>
  <si>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</si>
  <si>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</si>
  <si>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</si>
  <si>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</si>
  <si>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</si>
  <si>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</si>
  <si>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</si>
  <si>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</si>
  <si>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</si>
  <si>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</si>
  <si>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</si>
  <si>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</si>
  <si>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</si>
  <si>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</si>
  <si>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</si>
  <si>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</si>
  <si>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</si>
  <si>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</si>
  <si>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</si>
  <si>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</si>
  <si>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</si>
  <si>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</si>
  <si>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</si>
  <si>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</si>
  <si>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</si>
  <si>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</si>
  <si>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</si>
  <si>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</si>
  <si>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</si>
  <si>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</si>
  <si>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</si>
  <si>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</si>
  <si>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</si>
  <si>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</si>
  <si>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</si>
  <si>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</si>
  <si>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</si>
  <si>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</si>
  <si>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</si>
  <si>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</si>
  <si>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</si>
  <si>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</si>
  <si>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</si>
  <si>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</si>
  <si>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</si>
  <si>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</si>
  <si>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</si>
  <si>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</si>
  <si>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</si>
  <si>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</si>
  <si>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</si>
  <si>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</si>
  <si>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</si>
  <si>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</si>
  <si>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</si>
  <si>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</si>
  <si>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</si>
  <si>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</si>
  <si>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</si>
  <si>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</si>
  <si>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</si>
  <si>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</si>
  <si>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</si>
  <si>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</si>
  <si>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</si>
  <si>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</si>
  <si>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</si>
  <si>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</si>
  <si>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</si>
  <si>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</si>
  <si>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</si>
  <si>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</si>
  <si>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</si>
  <si>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</si>
  <si>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</si>
  <si>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</si>
  <si>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</si>
  <si>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</si>
  <si>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</si>
  <si>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</si>
  <si>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</si>
  <si>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</si>
  <si>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</si>
  <si>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</si>
  <si>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</si>
  <si>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</si>
  <si>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</si>
  <si>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</si>
  <si>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</si>
  <si>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</si>
  <si>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</si>
  <si>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</si>
  <si>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</si>
  <si>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</si>
  <si>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</si>
  <si>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</si>
  <si>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</si>
  <si>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</si>
  <si>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</si>
  <si>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</si>
  <si>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</si>
  <si>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</si>
  <si>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</si>
  <si>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</si>
  <si>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</si>
  <si>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</si>
  <si>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</si>
  <si>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</si>
  <si>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</si>
  <si>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</si>
  <si>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</si>
  <si>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</si>
  <si>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</si>
  <si>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</si>
  <si>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</si>
  <si>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</si>
  <si>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</si>
  <si>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</si>
  <si>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</si>
  <si>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</si>
  <si>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</si>
  <si>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</si>
  <si>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</si>
  <si>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</si>
  <si>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</si>
  <si>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</si>
  <si>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</si>
  <si>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</si>
  <si>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</si>
  <si>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</si>
  <si>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</si>
  <si>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</si>
  <si>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</si>
  <si>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</si>
  <si>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</si>
  <si>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</si>
  <si>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</si>
  <si>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</si>
  <si>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</si>
  <si>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</si>
  <si>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</si>
  <si>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</si>
  <si>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</si>
  <si>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</si>
  <si>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</si>
  <si>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</si>
  <si>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</si>
  <si>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</si>
  <si>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</si>
  <si>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</si>
  <si>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</si>
  <si>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</si>
  <si>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</si>
  <si>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</si>
  <si>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</si>
  <si>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</si>
  <si>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</si>
  <si>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</si>
  <si>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</si>
  <si>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</si>
  <si>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</si>
  <si>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</si>
  <si>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</si>
  <si>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</si>
  <si>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</si>
  <si>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</si>
  <si>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</si>
  <si>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</si>
  <si>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</si>
  <si>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</si>
  <si>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</si>
  <si>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</si>
  <si>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</si>
  <si>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</si>
  <si>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</si>
  <si>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</si>
  <si>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</si>
  <si>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</si>
  <si>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</si>
  <si>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</si>
  <si>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</si>
  <si>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</si>
  <si>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</si>
  <si>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</si>
  <si>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</si>
  <si>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</si>
  <si>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</si>
  <si>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</si>
  <si>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</si>
  <si>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</si>
  <si>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</si>
  <si>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</si>
  <si>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</si>
  <si>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</si>
  <si>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</si>
  <si>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</si>
  <si>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</si>
  <si>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</si>
  <si>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</si>
  <si>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</si>
  <si>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</si>
  <si>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</si>
  <si>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</si>
  <si>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</si>
  <si>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</si>
  <si>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</si>
  <si>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</si>
  <si>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</si>
  <si>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</si>
  <si>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</si>
  <si>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</si>
  <si>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</si>
  <si>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</si>
  <si>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</si>
  <si>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</si>
  <si>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</si>
  <si>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</si>
  <si>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</si>
  <si>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</si>
  <si>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</si>
  <si>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</si>
  <si>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</si>
  <si>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</si>
  <si>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</si>
  <si>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</si>
  <si>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</si>
  <si>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</si>
  <si>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</si>
  <si>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</si>
  <si>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</si>
  <si>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</si>
  <si>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</si>
  <si>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</si>
  <si>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</si>
  <si>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</si>
  <si>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</si>
  <si>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</si>
  <si>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</si>
  <si>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</si>
  <si>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</si>
  <si>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</si>
  <si>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</si>
  <si>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</si>
  <si>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</si>
  <si>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</si>
  <si>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</si>
  <si>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</si>
  <si>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</si>
  <si>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</si>
  <si>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</si>
  <si>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</si>
  <si>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</si>
  <si>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</si>
  <si>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</si>
  <si>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</si>
  <si>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</si>
  <si>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</si>
  <si>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</si>
  <si>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</si>
  <si>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</si>
  <si>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</si>
  <si>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</si>
  <si>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</si>
  <si>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</si>
  <si>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</si>
  <si>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</si>
  <si>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</si>
  <si>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</si>
  <si>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</si>
  <si>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</si>
  <si>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</si>
  <si>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</si>
  <si>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</si>
  <si>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</si>
  <si>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</si>
  <si>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</si>
  <si>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</si>
  <si>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</si>
  <si>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</si>
  <si>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</si>
  <si>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</si>
  <si>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</si>
  <si>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</si>
  <si>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</si>
  <si>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</si>
  <si>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</si>
  <si>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</si>
  <si>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</si>
  <si>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</si>
  <si>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</si>
  <si>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</si>
  <si>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</si>
  <si>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</si>
  <si>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</si>
  <si>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</si>
  <si>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</si>
  <si>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</si>
  <si>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</si>
  <si>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</si>
  <si>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</si>
  <si>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</si>
  <si>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</si>
  <si>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</si>
  <si>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</si>
  <si>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</si>
  <si>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</si>
  <si>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</si>
  <si>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</si>
  <si>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</si>
  <si>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</si>
  <si>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</si>
  <si>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</si>
  <si>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</si>
  <si>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</si>
  <si>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</si>
  <si>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</si>
  <si>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</si>
  <si>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</si>
  <si>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</si>
  <si>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</si>
  <si>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</si>
  <si>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</si>
  <si>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</si>
  <si>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</si>
  <si>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</si>
  <si>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</si>
  <si>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</si>
  <si>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</si>
  <si>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</si>
  <si>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</si>
  <si>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</si>
  <si>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</si>
  <si>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</si>
  <si>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</si>
  <si>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</si>
  <si>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</si>
  <si>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</si>
  <si>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</si>
  <si>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</si>
  <si>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</si>
  <si>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</si>
  <si>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</si>
  <si>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</si>
  <si>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</si>
  <si>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</si>
  <si>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</si>
  <si>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</si>
  <si>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</si>
  <si>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</si>
  <si>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</si>
  <si>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</si>
  <si>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</si>
  <si>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</si>
  <si>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</si>
  <si>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</si>
  <si>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</si>
  <si>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</si>
  <si>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</si>
  <si>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</si>
  <si>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</si>
  <si>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</si>
  <si>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</si>
  <si>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</si>
  <si>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</si>
  <si>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</si>
  <si>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</si>
  <si>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</si>
  <si>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</si>
  <si>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</si>
  <si>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</si>
  <si>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</si>
  <si>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</si>
  <si>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</si>
  <si>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</si>
  <si>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</si>
  <si>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</si>
  <si>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</si>
  <si>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</si>
  <si>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</si>
  <si>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</si>
  <si>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</si>
  <si>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</si>
  <si>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</si>
  <si>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</si>
  <si>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</si>
  <si>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</si>
  <si>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</si>
  <si>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</si>
  <si>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</si>
  <si>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</si>
  <si>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</si>
  <si>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</si>
  <si>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</si>
  <si>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</si>
  <si>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</si>
  <si>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</si>
  <si>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</si>
  <si>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</si>
  <si>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</si>
  <si>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</si>
  <si>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</si>
  <si>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</si>
  <si>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</si>
  <si>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</si>
  <si>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</si>
  <si>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</si>
  <si>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</si>
  <si>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</si>
  <si>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</si>
  <si>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</si>
  <si>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</si>
  <si>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</si>
  <si>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</si>
  <si>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</si>
  <si>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</si>
  <si>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</si>
  <si>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</si>
  <si>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</si>
  <si>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</si>
  <si>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</si>
  <si>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</si>
  <si>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</si>
  <si>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</si>
  <si>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</si>
  <si>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</si>
  <si>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</si>
  <si>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</si>
  <si>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</si>
  <si>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</si>
  <si>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</si>
  <si>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</si>
  <si>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</si>
  <si>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</si>
  <si>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</si>
  <si>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</si>
  <si>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</si>
  <si>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</si>
  <si>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</si>
  <si>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</si>
  <si>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</si>
  <si>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</si>
  <si>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</si>
  <si>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</si>
  <si>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</si>
  <si>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</si>
  <si>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</si>
  <si>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</si>
  <si>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</si>
  <si>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</si>
  <si>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</si>
  <si>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</si>
  <si>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</si>
  <si>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</si>
  <si>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</si>
  <si>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</si>
  <si>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</si>
  <si>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</si>
  <si>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</si>
  <si>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</si>
  <si>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</si>
  <si>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</si>
  <si>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</si>
  <si>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</si>
  <si>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</si>
  <si>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</si>
  <si>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</si>
  <si>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</si>
  <si>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</si>
  <si>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</si>
  <si>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</si>
  <si>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</si>
  <si>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</si>
  <si>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</si>
  <si>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</si>
  <si>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</si>
  <si>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</si>
  <si>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</si>
  <si>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</si>
  <si>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</si>
  <si>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</si>
  <si>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</si>
  <si>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</si>
  <si>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</si>
  <si>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</si>
  <si>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</si>
  <si>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</si>
  <si>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</si>
  <si>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</si>
  <si>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</si>
  <si>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</si>
  <si>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</si>
  <si>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</si>
  <si>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</si>
  <si>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</si>
  <si>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</si>
  <si>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</si>
  <si>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</si>
  <si>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</si>
  <si>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</si>
  <si>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</si>
  <si>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</si>
  <si>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</si>
  <si>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</si>
  <si>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</si>
  <si>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</si>
  <si>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</si>
  <si>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</si>
  <si>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</si>
  <si>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</si>
  <si>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</si>
  <si>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</si>
  <si>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</si>
  <si>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</si>
  <si>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</si>
  <si>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</si>
  <si>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</si>
  <si>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</si>
  <si>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</si>
  <si>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</si>
  <si>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</si>
  <si>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</si>
  <si>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</si>
  <si>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</si>
  <si>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</si>
  <si>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</si>
  <si>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</si>
  <si>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</si>
  <si>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</si>
  <si>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</si>
  <si>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</si>
  <si>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</si>
  <si>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</si>
  <si>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</si>
  <si>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</si>
  <si>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</si>
  <si>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</si>
  <si>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</si>
  <si>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</si>
  <si>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</si>
  <si>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</si>
  <si>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</si>
  <si>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</si>
  <si>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</si>
  <si>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</si>
  <si>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</si>
  <si>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</si>
  <si>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</si>
  <si>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</si>
  <si>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</si>
  <si>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</si>
  <si>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</si>
  <si>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</si>
  <si>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</si>
  <si>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</si>
  <si>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</si>
  <si>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</si>
  <si>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</si>
  <si>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</si>
  <si>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</si>
  <si>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</si>
  <si>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</si>
  <si>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</si>
  <si>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</si>
  <si>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</si>
  <si>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</si>
  <si>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</si>
  <si>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</si>
  <si>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</si>
  <si>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</si>
  <si>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</si>
  <si>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</si>
  <si>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</si>
  <si>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</si>
  <si>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</si>
  <si>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</si>
  <si>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</si>
  <si>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</si>
  <si>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</si>
  <si>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</si>
  <si>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</si>
  <si>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</si>
  <si>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</si>
  <si>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</si>
  <si>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</si>
  <si>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</si>
  <si>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</si>
  <si>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</si>
  <si>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</si>
  <si>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</si>
  <si>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</si>
  <si>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</si>
  <si>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</si>
  <si>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</si>
  <si>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</si>
  <si>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</si>
  <si>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</si>
  <si>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</si>
  <si>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</si>
  <si>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</si>
  <si>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</si>
  <si>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</si>
  <si>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</si>
  <si>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</si>
  <si>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</si>
  <si>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</si>
  <si>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</si>
  <si>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</si>
  <si>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</si>
  <si>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</si>
  <si>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</si>
  <si>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</si>
  <si>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</si>
  <si>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</si>
  <si>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</si>
  <si>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</si>
  <si>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</si>
  <si>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</si>
  <si>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</si>
  <si>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</si>
  <si>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</si>
  <si>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</si>
  <si>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</si>
  <si>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</si>
  <si>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</si>
  <si>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</si>
  <si>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</si>
  <si>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</si>
  <si>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</si>
  <si>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</si>
  <si>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</si>
  <si>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</si>
  <si>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</si>
  <si>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</si>
  <si>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</si>
  <si>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</si>
  <si>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</si>
  <si>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</si>
  <si>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</si>
  <si>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</si>
  <si>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</si>
  <si>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</si>
  <si>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</si>
  <si>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</si>
  <si>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</si>
  <si>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</si>
  <si>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</si>
  <si>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</si>
  <si>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</si>
  <si>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</si>
  <si>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</si>
  <si>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</si>
  <si>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</si>
  <si>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</si>
  <si>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</si>
  <si>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</si>
  <si>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</si>
  <si>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</si>
  <si>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</si>
  <si>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</si>
  <si>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</si>
  <si>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</si>
  <si>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</si>
  <si>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</si>
  <si>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</si>
  <si>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</si>
  <si>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</si>
  <si>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</si>
  <si>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</si>
  <si>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</si>
  <si>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</si>
  <si>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</si>
  <si>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</si>
  <si>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</si>
  <si>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</si>
  <si>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</si>
  <si>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</si>
  <si>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</si>
  <si>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</si>
  <si>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</si>
  <si>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</si>
  <si>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</si>
  <si>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</si>
  <si>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</si>
  <si>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</si>
  <si>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</si>
  <si>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</si>
  <si>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</si>
  <si>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</si>
  <si>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</si>
  <si>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</si>
  <si>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</si>
  <si>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</si>
  <si>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</si>
  <si>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</si>
  <si>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</si>
  <si>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</si>
  <si>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</si>
  <si>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</si>
  <si>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</si>
  <si>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</si>
  <si>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</si>
  <si>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</si>
  <si>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</si>
  <si>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</si>
  <si>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</si>
  <si>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</si>
  <si>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</si>
  <si>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</si>
  <si>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</si>
  <si>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</si>
  <si>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</si>
  <si>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</si>
  <si>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</si>
  <si>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</si>
  <si>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</si>
  <si>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</si>
  <si>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</si>
  <si>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</si>
  <si>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</si>
  <si>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</si>
  <si>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</si>
  <si>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</si>
  <si>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</si>
  <si>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</si>
  <si>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</si>
  <si>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</si>
  <si>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</si>
  <si>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</si>
  <si>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</si>
  <si>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</si>
  <si>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</si>
  <si>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</si>
  <si>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</si>
  <si>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</si>
  <si>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</si>
  <si>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</si>
  <si>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</si>
  <si>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</si>
  <si>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</si>
  <si>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</si>
  <si>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</si>
  <si>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</si>
  <si>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</si>
  <si>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</si>
  <si>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</si>
  <si>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</si>
  <si>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</si>
  <si>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</si>
  <si>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</si>
  <si>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</si>
  <si>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</si>
  <si>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</si>
  <si>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</si>
  <si>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</si>
  <si>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</si>
  <si>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</si>
  <si>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</si>
  <si>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</si>
  <si>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</si>
  <si>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</si>
  <si>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</si>
  <si>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</si>
  <si>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</si>
  <si>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</si>
  <si>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</si>
  <si>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</si>
  <si>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</si>
  <si>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</si>
  <si>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</si>
  <si>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</si>
  <si>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</si>
  <si>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</si>
  <si>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</si>
  <si>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</si>
  <si>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</si>
  <si>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</si>
  <si>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</si>
  <si>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</si>
  <si>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</si>
  <si>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</si>
  <si>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</si>
  <si>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</si>
  <si>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</si>
  <si>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</si>
  <si>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</si>
  <si>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</si>
  <si>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</si>
  <si>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</si>
  <si>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</si>
  <si>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</si>
  <si>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</si>
  <si>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</si>
  <si>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</si>
  <si>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</si>
  <si>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</si>
  <si>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</si>
  <si>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</si>
  <si>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</si>
  <si>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</si>
  <si>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</si>
  <si>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</si>
  <si>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</si>
  <si>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</si>
  <si>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</si>
  <si>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</si>
  <si>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</si>
  <si>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</si>
  <si>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</si>
  <si>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</si>
  <si>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</si>
  <si>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</si>
  <si>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</si>
  <si>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</si>
  <si>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</si>
  <si>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</si>
  <si>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</si>
  <si>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</si>
  <si>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</si>
  <si>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</si>
  <si>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</si>
  <si>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</si>
  <si>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</si>
  <si>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</si>
  <si>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</si>
  <si>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</si>
  <si>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</si>
  <si>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</si>
  <si>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</si>
  <si>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</si>
  <si>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</si>
  <si>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</si>
  <si>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</si>
  <si>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</si>
  <si>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</si>
  <si>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</si>
  <si>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</si>
  <si>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</si>
  <si>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</si>
  <si>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</si>
  <si>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</si>
  <si>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</si>
  <si>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</si>
  <si>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</si>
  <si>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</si>
  <si>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</si>
  <si>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</si>
  <si>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</si>
  <si>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</si>
  <si>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</si>
  <si>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</si>
  <si>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</si>
  <si>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</si>
  <si>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</si>
  <si>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</si>
  <si>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</si>
  <si>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</si>
  <si>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</si>
  <si>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</si>
  <si>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</si>
  <si>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</si>
  <si>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</si>
  <si>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</si>
  <si>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</si>
  <si>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</si>
  <si>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</si>
  <si>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</si>
  <si>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</si>
  <si>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</si>
  <si>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</si>
  <si>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</si>
  <si>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</si>
  <si>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</si>
  <si>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</si>
  <si>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</si>
  <si>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</si>
  <si>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</si>
  <si>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</si>
  <si>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</si>
  <si>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</si>
  <si>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</si>
  <si>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</si>
  <si>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</si>
  <si>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</si>
  <si>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</si>
  <si>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</si>
  <si>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</si>
  <si>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</si>
  <si>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</si>
  <si>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</si>
  <si>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</si>
  <si>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</si>
  <si>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</si>
  <si>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</si>
  <si>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</si>
  <si>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</si>
  <si>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</si>
  <si>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</si>
  <si>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</si>
  <si>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</si>
  <si>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</si>
  <si>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</si>
  <si>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</si>
  <si>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</si>
  <si>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</si>
  <si>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</si>
  <si>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</si>
  <si>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</si>
  <si>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</si>
  <si>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</si>
  <si>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</si>
  <si>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</si>
  <si>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</si>
  <si>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</si>
  <si>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</si>
  <si>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</si>
  <si>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</si>
  <si>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</si>
  <si>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</si>
  <si>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</si>
  <si>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</si>
  <si>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</si>
  <si>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</si>
  <si>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</si>
  <si>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</si>
  <si>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</si>
  <si>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</si>
  <si>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</si>
  <si>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</si>
  <si>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</si>
  <si>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</si>
  <si>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</si>
  <si>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</si>
  <si>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</si>
  <si>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</si>
  <si>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</si>
  <si>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</si>
  <si>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</si>
  <si>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</si>
  <si>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</si>
  <si>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</si>
  <si>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</si>
  <si>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</si>
  <si>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</si>
  <si>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</si>
  <si>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</si>
  <si>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</si>
  <si>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</si>
  <si>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</si>
  <si>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</si>
  <si>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</si>
  <si>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</si>
  <si>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</si>
  <si>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</si>
  <si>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</si>
  <si>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</si>
  <si>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</si>
  <si>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</si>
  <si>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</si>
  <si>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</si>
  <si>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</si>
  <si>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</si>
  <si>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</si>
  <si>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</si>
  <si>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</si>
  <si>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</si>
  <si>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</si>
  <si>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</si>
  <si>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</si>
  <si>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</si>
  <si>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</si>
  <si>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</si>
  <si>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</si>
  <si>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</si>
  <si>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</si>
  <si>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</si>
  <si>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</si>
  <si>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</si>
  <si>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</si>
  <si>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</si>
  <si>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</si>
  <si>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</si>
  <si>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</si>
  <si>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</si>
  <si>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</si>
  <si>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</si>
  <si>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</si>
  <si>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</si>
  <si>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</si>
  <si>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</si>
  <si>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</si>
  <si>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</si>
  <si>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</si>
  <si>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</si>
  <si>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</si>
  <si>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</si>
  <si>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</si>
  <si>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</si>
  <si>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</si>
  <si>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</si>
  <si>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</si>
  <si>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</si>
  <si>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</si>
  <si>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</si>
  <si>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</si>
  <si>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</si>
  <si>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</si>
  <si>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</si>
  <si>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</si>
  <si>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</si>
  <si>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</si>
  <si>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</si>
  <si>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</si>
  <si>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</si>
  <si>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</si>
  <si>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</si>
  <si>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</si>
  <si>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</si>
  <si>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</si>
  <si>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</si>
  <si>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</si>
  <si>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</si>
  <si>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</si>
  <si>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</si>
  <si>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</si>
  <si>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</si>
  <si>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</si>
  <si>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</si>
  <si>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</si>
  <si>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</si>
  <si>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</si>
  <si>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</si>
  <si>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</si>
  <si>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</si>
  <si>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</si>
  <si>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</si>
  <si>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</si>
  <si>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</si>
  <si>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</si>
  <si>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</si>
  <si>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</si>
  <si>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</si>
  <si>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</si>
  <si>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</si>
  <si>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</si>
  <si>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</si>
  <si>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</si>
  <si>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</si>
  <si>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</si>
  <si>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</si>
  <si>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</si>
  <si>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</si>
  <si>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</si>
  <si>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</si>
  <si>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</si>
  <si>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</si>
  <si>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</si>
  <si>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</si>
  <si>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</si>
  <si>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</si>
  <si>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</si>
  <si>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</si>
  <si>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</si>
  <si>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</si>
  <si>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</si>
  <si>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</si>
  <si>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</si>
  <si>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</si>
  <si>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</si>
  <si>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</si>
  <si>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</si>
  <si>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</si>
  <si>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</si>
  <si>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</si>
  <si>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</si>
  <si>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</si>
  <si>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</si>
  <si>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</si>
  <si>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</si>
  <si>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</si>
  <si>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</si>
  <si>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</si>
  <si>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</si>
  <si>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</si>
  <si>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</si>
  <si>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</si>
  <si>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</si>
  <si>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</si>
  <si>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</si>
  <si>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</si>
  <si>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</si>
  <si>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</si>
  <si>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</si>
  <si>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</si>
  <si>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</si>
  <si>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</si>
  <si>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</si>
  <si>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</si>
  <si>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</si>
  <si>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</si>
  <si>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</si>
  <si>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</si>
  <si>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</si>
  <si>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</si>
  <si>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</si>
  <si>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</si>
  <si>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</si>
  <si>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</si>
  <si>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</si>
  <si>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</si>
  <si>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</si>
  <si>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</si>
  <si>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</si>
  <si>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</si>
  <si>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</si>
  <si>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</si>
  <si>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</si>
  <si>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</si>
  <si>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</si>
  <si>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</si>
  <si>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</si>
  <si>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</si>
  <si>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</si>
  <si>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</si>
  <si>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</si>
  <si>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</si>
  <si>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</si>
  <si>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</si>
  <si>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</si>
  <si>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</si>
  <si>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</si>
  <si>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</si>
  <si>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</si>
  <si>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</si>
  <si>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</si>
  <si>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</si>
  <si>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</si>
  <si>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</si>
  <si>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</si>
  <si>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</si>
  <si>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</si>
  <si>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</si>
  <si>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</si>
  <si>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</si>
  <si>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</si>
  <si>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</si>
  <si>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</si>
  <si>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</si>
  <si>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</si>
  <si>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</si>
  <si>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</si>
  <si>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</si>
  <si>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</si>
  <si>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</si>
  <si>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</si>
  <si>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</si>
  <si>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</si>
  <si>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</si>
  <si>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</si>
  <si>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</si>
  <si>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</si>
  <si>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</si>
  <si>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</si>
  <si>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</si>
  <si>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</si>
  <si>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</si>
  <si>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</si>
  <si>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</si>
  <si>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</si>
  <si>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</si>
  <si>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</si>
  <si>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</si>
  <si>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</si>
  <si>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</si>
  <si>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</si>
  <si>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</si>
  <si>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</si>
  <si>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</si>
  <si>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</si>
  <si>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</si>
  <si>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</si>
  <si>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</si>
  <si>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</si>
  <si>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</si>
  <si>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</si>
  <si>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</si>
  <si>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</si>
  <si>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</si>
  <si>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</si>
  <si>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</si>
  <si>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</si>
  <si>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</si>
  <si>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</si>
  <si>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</si>
  <si>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</si>
  <si>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</si>
  <si>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</si>
  <si>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</si>
  <si>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</si>
  <si>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</si>
  <si>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</si>
  <si>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</si>
  <si>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</si>
  <si>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</si>
  <si>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</si>
  <si>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</si>
  <si>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</si>
  <si>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</si>
  <si>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</si>
  <si>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</si>
  <si>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</si>
  <si>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</si>
  <si>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</si>
  <si>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</si>
  <si>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</si>
  <si>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</si>
  <si>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</si>
  <si>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</si>
  <si>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</si>
  <si>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</si>
  <si>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</si>
  <si>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</si>
  <si>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</si>
  <si>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</si>
  <si>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</si>
  <si>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</si>
  <si>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</si>
  <si>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</si>
  <si>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</si>
  <si>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</si>
  <si>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</si>
  <si>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</si>
  <si>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</si>
  <si>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</si>
  <si>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</si>
  <si>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</si>
  <si>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</si>
  <si>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</si>
  <si>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</si>
  <si>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</si>
  <si>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</si>
  <si>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</si>
  <si>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</si>
  <si>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</si>
  <si>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</si>
  <si>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</si>
  <si>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</si>
  <si>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</si>
  <si>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</si>
  <si>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</si>
  <si>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</si>
  <si>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</si>
  <si>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</si>
  <si>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</si>
  <si>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</si>
  <si>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</si>
  <si>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</si>
  <si>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</si>
  <si>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</si>
  <si>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</si>
  <si>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</si>
  <si>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</si>
  <si>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</si>
  <si>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</si>
  <si>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</si>
  <si>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</si>
  <si>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</si>
  <si>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</si>
  <si>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</si>
  <si>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</si>
  <si>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</si>
  <si>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</si>
  <si>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</si>
  <si>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</si>
  <si>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</si>
  <si>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</si>
  <si>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</si>
  <si>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</si>
  <si>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</si>
  <si>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</si>
  <si>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</si>
  <si>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</si>
  <si>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</si>
  <si>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</si>
  <si>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</si>
  <si>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</si>
  <si>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</si>
  <si>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</si>
  <si>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</si>
  <si>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</si>
  <si>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</si>
  <si>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</si>
  <si>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</si>
  <si>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</si>
  <si>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</si>
  <si>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</si>
  <si>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</si>
  <si>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</si>
  <si>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</si>
  <si>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</si>
  <si>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</si>
  <si>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</si>
  <si>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</si>
  <si>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</si>
  <si>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</si>
  <si>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</si>
  <si>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</si>
  <si>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</si>
  <si>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</si>
  <si>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</si>
  <si>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</si>
  <si>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</si>
  <si>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</si>
  <si>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</si>
  <si>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</si>
  <si>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</si>
  <si>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</si>
  <si>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</si>
  <si>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</si>
  <si>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</si>
  <si>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</si>
  <si>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</si>
  <si>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</si>
  <si>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</si>
  <si>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</si>
  <si>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</si>
  <si>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</si>
  <si>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</si>
  <si>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</si>
  <si>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</si>
  <si>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</si>
  <si>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</si>
  <si>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</si>
  <si>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</si>
  <si>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</si>
  <si>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</si>
  <si>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</si>
  <si>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</si>
  <si>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</si>
  <si>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</si>
  <si>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</si>
  <si>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</si>
  <si>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</si>
  <si>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</si>
  <si>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</si>
  <si>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</si>
  <si>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</si>
  <si>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</si>
  <si>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</si>
  <si>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</si>
  <si>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</si>
  <si>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</si>
  <si>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</si>
  <si>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</si>
  <si>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</si>
  <si>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</si>
  <si>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</si>
  <si>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</si>
  <si>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</si>
  <si>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</si>
  <si>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</si>
  <si>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</si>
  <si>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</si>
  <si>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</si>
  <si>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</si>
  <si>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</si>
  <si>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</si>
  <si>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</si>
  <si>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</si>
  <si>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</si>
  <si>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</si>
  <si>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</si>
  <si>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</si>
  <si>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</si>
  <si>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</si>
  <si>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</si>
  <si>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</si>
  <si>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</si>
  <si>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</si>
  <si>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</si>
  <si>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</si>
  <si>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</si>
  <si>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</si>
  <si>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</si>
  <si>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</si>
  <si>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</si>
  <si>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</si>
  <si>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</si>
  <si>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</si>
  <si>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</si>
  <si>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</si>
  <si>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</si>
  <si>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</si>
  <si>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</si>
  <si>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</si>
  <si>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</si>
  <si>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</si>
  <si>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</si>
  <si>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</si>
  <si>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</si>
  <si>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</si>
  <si>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</si>
  <si>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</si>
  <si>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</si>
  <si>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</si>
  <si>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</si>
  <si>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</si>
  <si>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</si>
  <si>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</si>
  <si>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</si>
  <si>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</si>
  <si>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</si>
  <si>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</si>
  <si>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</si>
  <si>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</si>
  <si>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</si>
  <si>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</si>
  <si>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</si>
  <si>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</si>
  <si>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</si>
  <si>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</si>
  <si>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</si>
  <si>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</si>
  <si>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</si>
  <si>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</si>
  <si>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</si>
  <si>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</si>
  <si>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</si>
  <si>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</si>
  <si>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</si>
  <si>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</si>
  <si>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</si>
  <si>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</si>
  <si>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</si>
  <si>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</si>
  <si>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</si>
  <si>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</si>
  <si>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</si>
  <si>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</si>
  <si>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</si>
  <si>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</si>
  <si>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</si>
  <si>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</si>
  <si>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</si>
  <si>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</si>
  <si>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</si>
  <si>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</si>
  <si>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</si>
  <si>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</si>
  <si>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</si>
  <si>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</si>
  <si>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</si>
  <si>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</si>
  <si>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</si>
  <si>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</si>
  <si>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</si>
  <si>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</si>
  <si>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</si>
  <si>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</si>
  <si>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</si>
  <si>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</si>
  <si>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</si>
  <si>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</si>
  <si>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</si>
  <si>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</si>
  <si>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</si>
  <si>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</si>
  <si>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</si>
  <si>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</si>
  <si>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</si>
  <si>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</si>
  <si>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</si>
  <si>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</si>
  <si>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</si>
  <si>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</si>
  <si>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</si>
  <si>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</si>
  <si>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</si>
  <si>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</si>
  <si>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</si>
  <si>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</si>
  <si>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</si>
  <si>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</si>
  <si>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</si>
  <si>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</si>
  <si>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</si>
  <si>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</si>
  <si>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</si>
  <si>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</si>
  <si>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</si>
  <si>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</si>
  <si>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</si>
  <si>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</si>
  <si>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</si>
  <si>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</si>
  <si>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</si>
  <si>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</si>
  <si>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</si>
  <si>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</si>
  <si>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</si>
  <si>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</si>
  <si>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</si>
  <si>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</si>
  <si>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</si>
  <si>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</si>
  <si>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</si>
  <si>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</si>
  <si>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</si>
  <si>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</si>
  <si>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</si>
  <si>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</si>
  <si>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</si>
  <si>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</si>
  <si>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</si>
  <si>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</si>
  <si>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</si>
  <si>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</si>
  <si>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</si>
  <si>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</si>
  <si>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</si>
  <si>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</si>
  <si>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</si>
  <si>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</si>
  <si>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</si>
  <si>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</si>
  <si>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</si>
  <si>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</si>
  <si>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</si>
  <si>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</si>
  <si>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</si>
  <si>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</si>
  <si>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</si>
  <si>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</si>
  <si>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</si>
  <si>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</si>
  <si>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</si>
  <si>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</si>
  <si>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</si>
  <si>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</si>
  <si>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</si>
  <si>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</si>
  <si>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</si>
  <si>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</si>
  <si>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</si>
  <si>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</si>
  <si>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</si>
  <si>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</si>
  <si>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</si>
  <si>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</si>
  <si>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</si>
  <si>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</si>
  <si>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</si>
  <si>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</si>
  <si>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</si>
  <si>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</si>
  <si>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</si>
  <si>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</si>
  <si>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</si>
  <si>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</si>
  <si>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</si>
  <si>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</si>
  <si>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</si>
  <si>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</si>
  <si>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</si>
  <si>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</si>
  <si>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</si>
  <si>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</si>
  <si>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</si>
  <si>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</si>
  <si>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</si>
  <si>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</si>
  <si>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</si>
  <si>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</si>
  <si>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</si>
  <si>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</si>
  <si>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</si>
  <si>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</si>
  <si>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</si>
  <si>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</si>
  <si>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</si>
  <si>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</si>
  <si>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</si>
  <si>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</si>
  <si>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</si>
  <si>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</si>
  <si>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</si>
  <si>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</si>
  <si>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</si>
  <si>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</si>
  <si>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</si>
  <si>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</si>
  <si>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</si>
  <si>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</si>
  <si>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</si>
  <si>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</si>
  <si>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</si>
  <si>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</si>
  <si>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</si>
  <si>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</si>
  <si>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</si>
  <si>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</si>
  <si>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</si>
  <si>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</si>
  <si>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</si>
  <si>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</si>
  <si>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</si>
  <si>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</si>
  <si>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</si>
  <si>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</si>
  <si>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</si>
  <si>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</si>
  <si>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</si>
  <si>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</si>
  <si>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</si>
  <si>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</si>
  <si>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</si>
  <si>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</si>
  <si>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</si>
  <si>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</si>
  <si>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</si>
  <si>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</si>
  <si>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</si>
  <si>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</si>
  <si>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</si>
  <si>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</si>
  <si>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</si>
  <si>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</si>
  <si>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</si>
  <si>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</si>
  <si>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</si>
  <si>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</si>
  <si>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</si>
  <si>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</si>
  <si>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</si>
  <si>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</si>
  <si>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</si>
  <si>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</si>
  <si>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</si>
  <si>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</si>
  <si>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</si>
  <si>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</si>
  <si>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</si>
  <si>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</si>
  <si>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</si>
  <si>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</si>
  <si>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</si>
  <si>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</si>
  <si>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</si>
  <si>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</si>
  <si>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</si>
  <si>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</si>
  <si>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</si>
  <si>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</si>
  <si>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</si>
  <si>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</si>
  <si>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</si>
  <si>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</si>
  <si>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</si>
  <si>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</si>
  <si>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</si>
  <si>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</si>
  <si>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</si>
  <si>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</si>
  <si>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</si>
  <si>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</si>
  <si>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</si>
  <si>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</si>
  <si>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</si>
  <si>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</si>
  <si>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</si>
  <si>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</si>
  <si>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</si>
  <si>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</si>
  <si>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</si>
  <si>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</si>
  <si>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</si>
  <si>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</si>
  <si>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</si>
  <si>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</si>
  <si>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</si>
  <si>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</si>
  <si>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</si>
  <si>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</si>
  <si>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</si>
  <si>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</si>
  <si>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</si>
  <si>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</si>
  <si>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</si>
  <si>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</si>
  <si>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</si>
  <si>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</si>
  <si>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</si>
  <si>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</si>
  <si>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</si>
  <si>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</si>
  <si>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</si>
  <si>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</si>
  <si>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</si>
  <si>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</si>
  <si>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</si>
  <si>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</si>
  <si>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</si>
  <si>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</si>
  <si>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</si>
  <si>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</si>
  <si>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</si>
  <si>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</si>
  <si>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</si>
  <si>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</si>
  <si>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</si>
  <si>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</si>
  <si>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</si>
  <si>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</si>
  <si>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</si>
  <si>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</si>
  <si>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</si>
  <si>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</si>
  <si>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</si>
  <si>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</si>
  <si>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</si>
  <si>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</si>
  <si>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</si>
  <si>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</si>
  <si>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</si>
  <si>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</si>
  <si>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</si>
  <si>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</si>
  <si>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</si>
  <si>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</si>
  <si>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</si>
  <si>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</si>
  <si>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</si>
  <si>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</si>
  <si>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</si>
  <si>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</si>
  <si>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</si>
  <si>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</si>
  <si>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</si>
  <si>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</si>
  <si>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</si>
  <si>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</si>
  <si>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</si>
  <si>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</si>
  <si>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</si>
  <si>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</si>
  <si>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</si>
  <si>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</si>
  <si>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</si>
  <si>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</si>
  <si>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</si>
  <si>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</si>
  <si>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</si>
  <si>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</si>
  <si>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</si>
  <si>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</si>
  <si>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</si>
  <si>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</si>
  <si>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</si>
  <si>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</si>
  <si>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</si>
  <si>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</si>
  <si>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</si>
  <si>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</si>
  <si>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</si>
  <si>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</si>
  <si>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</si>
  <si>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</si>
  <si>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</si>
  <si>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</si>
  <si>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</si>
  <si>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</si>
  <si>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</si>
  <si>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</si>
  <si>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</si>
  <si>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</si>
  <si>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</si>
  <si>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</si>
  <si>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</si>
  <si>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</si>
  <si>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</si>
  <si>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</si>
  <si>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</si>
  <si>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</si>
  <si>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</si>
  <si>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</si>
  <si>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</si>
  <si>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</si>
  <si>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</si>
  <si>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</si>
  <si>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</si>
  <si>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</si>
  <si>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</si>
  <si>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</si>
  <si>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</si>
  <si>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</si>
  <si>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</si>
  <si>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</si>
  <si>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</si>
  <si>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</si>
  <si>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</si>
  <si>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</si>
  <si>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</si>
  <si>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</si>
  <si>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</si>
  <si>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</si>
  <si>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</si>
  <si>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</si>
  <si>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</si>
  <si>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</si>
  <si>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</si>
  <si>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</si>
  <si>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</si>
  <si>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</si>
  <si>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</si>
  <si>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</si>
  <si>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</si>
  <si>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</si>
  <si>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</si>
  <si>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</si>
  <si>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</si>
  <si>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</si>
  <si>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</si>
  <si>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</si>
  <si>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</si>
  <si>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</si>
  <si>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</si>
  <si>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</si>
  <si>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</si>
  <si>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</si>
  <si>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</si>
  <si>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</si>
  <si>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</si>
  <si>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</si>
  <si>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</si>
  <si>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</si>
  <si>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</si>
  <si>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</si>
  <si>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</si>
  <si>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</si>
  <si>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</si>
  <si>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</si>
  <si>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</si>
  <si>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</si>
  <si>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</si>
  <si>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</si>
  <si>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</si>
  <si>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</si>
  <si>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</si>
  <si>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</si>
  <si>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</si>
  <si>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</si>
  <si>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</si>
  <si>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</si>
  <si>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</si>
  <si>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</si>
  <si>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</si>
  <si>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</si>
  <si>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</si>
  <si>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</si>
  <si>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</si>
  <si>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</si>
  <si>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</si>
  <si>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</si>
  <si>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</si>
  <si>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</si>
  <si>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</si>
  <si>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</si>
  <si>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</si>
  <si>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</si>
  <si>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</si>
  <si>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</si>
  <si>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</si>
  <si>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</si>
  <si>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</si>
  <si>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</si>
  <si>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</si>
  <si>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</si>
  <si>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</si>
  <si>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</si>
  <si>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</si>
  <si>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</si>
  <si>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</si>
  <si>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</si>
  <si>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</si>
  <si>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</si>
  <si>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</si>
  <si>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</si>
  <si>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</si>
  <si>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</si>
  <si>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</si>
  <si>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</si>
  <si>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</si>
  <si>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</si>
  <si>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</si>
  <si>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</si>
  <si>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</si>
  <si>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</si>
  <si>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</si>
  <si>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</si>
  <si>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</si>
  <si>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</si>
  <si>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</si>
  <si>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</si>
  <si>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</si>
  <si>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</si>
  <si>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</si>
  <si>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</si>
  <si>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</si>
  <si>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</si>
  <si>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</si>
  <si>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</si>
  <si>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</si>
  <si>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</si>
  <si>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</si>
  <si>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</si>
  <si>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</si>
  <si>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</si>
  <si>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</si>
  <si>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</si>
  <si>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</si>
  <si>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</si>
  <si>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</si>
  <si>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</si>
  <si>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</si>
  <si>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</si>
  <si>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</si>
  <si>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</si>
  <si>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</si>
  <si>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</si>
  <si>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</si>
  <si>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</si>
  <si>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</si>
  <si>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</si>
  <si>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</si>
  <si>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</si>
  <si>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</si>
  <si>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</si>
  <si>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</si>
  <si>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</si>
  <si>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</si>
  <si>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</si>
  <si>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</si>
  <si>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</si>
  <si>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</si>
  <si>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</si>
  <si>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</si>
  <si>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</si>
  <si>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</si>
  <si>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</si>
  <si>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</si>
  <si>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</si>
  <si>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</si>
  <si>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</si>
  <si>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</si>
  <si>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</si>
  <si>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</si>
  <si>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</si>
  <si>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</si>
  <si>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</si>
  <si>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</si>
  <si>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</si>
  <si>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</si>
  <si>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</si>
  <si>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</si>
  <si>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</si>
  <si>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</si>
  <si>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</si>
  <si>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</si>
  <si>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</si>
  <si>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</si>
  <si>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</si>
  <si>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</si>
  <si>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</si>
  <si>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</si>
  <si>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</si>
  <si>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</si>
  <si>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</si>
  <si>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</si>
  <si>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</si>
  <si>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</si>
  <si>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</si>
  <si>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</si>
  <si>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</si>
  <si>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</si>
  <si>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</si>
  <si>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</si>
  <si>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</si>
  <si>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</si>
  <si>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</si>
  <si>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</si>
  <si>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</si>
  <si>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</si>
  <si>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</si>
  <si>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</si>
  <si>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</si>
  <si>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</si>
  <si>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</si>
  <si>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</si>
  <si>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</si>
  <si>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</si>
  <si>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</si>
  <si>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</si>
  <si>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</si>
  <si>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</si>
  <si>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</si>
  <si>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</si>
  <si>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</si>
  <si>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</si>
  <si>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</si>
  <si>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</si>
  <si>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</si>
  <si>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</si>
  <si>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</si>
  <si>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</si>
  <si>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</si>
  <si>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</si>
  <si>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</si>
  <si>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</si>
  <si>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</si>
  <si>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</si>
  <si>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</si>
  <si>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</si>
  <si>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</si>
  <si>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</si>
  <si>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</si>
  <si>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</si>
  <si>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</si>
  <si>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</si>
  <si>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</si>
  <si>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</si>
  <si>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</si>
  <si>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</si>
  <si>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</si>
  <si>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</si>
  <si>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</si>
  <si>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</si>
  <si>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</si>
  <si>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</si>
  <si>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</si>
  <si>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</si>
  <si>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</si>
  <si>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</si>
  <si>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</si>
  <si>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</si>
  <si>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</si>
  <si>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</si>
  <si>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</si>
  <si>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</si>
  <si>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</si>
  <si>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</si>
  <si>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</si>
  <si>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</si>
  <si>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</si>
  <si>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</si>
  <si>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</si>
  <si>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</si>
  <si>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</si>
  <si>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</si>
  <si>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</si>
  <si>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</si>
  <si>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</si>
  <si>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</si>
  <si>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</si>
  <si>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</si>
  <si>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</si>
  <si>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</si>
  <si>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</si>
  <si>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</si>
  <si>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</si>
  <si>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</si>
  <si>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</si>
  <si>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</si>
  <si>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</si>
  <si>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</si>
  <si>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</si>
  <si>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</si>
  <si>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</si>
  <si>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</si>
  <si>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</si>
  <si>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</si>
  <si>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</si>
  <si>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</si>
  <si>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</si>
  <si>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</si>
  <si>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</si>
  <si>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</si>
  <si>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</si>
  <si>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</si>
  <si>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</si>
  <si>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</si>
  <si>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</si>
  <si>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</si>
  <si>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</si>
  <si>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</si>
  <si>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</si>
  <si>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</si>
  <si>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</si>
  <si>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</si>
  <si>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</si>
  <si>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</si>
  <si>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</si>
  <si>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</si>
  <si>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</si>
  <si>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</si>
  <si>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</si>
  <si>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</si>
  <si>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</si>
  <si>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</si>
  <si>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</si>
  <si>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</si>
  <si>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</si>
  <si>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</si>
  <si>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</si>
  <si>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</si>
  <si>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</si>
  <si>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</si>
  <si>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</si>
  <si>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</si>
  <si>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</si>
  <si>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</si>
  <si>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</si>
  <si>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</si>
  <si>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</si>
  <si>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</si>
  <si>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</si>
  <si>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</si>
  <si>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</si>
  <si>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</si>
  <si>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</si>
  <si>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</si>
  <si>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</si>
  <si>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</si>
  <si>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</si>
  <si>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</si>
  <si>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</si>
  <si>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</si>
  <si>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</si>
  <si>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</si>
  <si>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</si>
  <si>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</si>
  <si>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</si>
  <si>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</si>
  <si>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</si>
  <si>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</si>
  <si>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</si>
  <si>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</si>
  <si>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</si>
  <si>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</si>
  <si>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</si>
  <si>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</si>
  <si>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</si>
  <si>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</si>
  <si>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</si>
  <si>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</si>
  <si>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</si>
  <si>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</si>
  <si>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</si>
  <si>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</si>
  <si>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</si>
  <si>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</si>
  <si>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</si>
  <si>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</si>
  <si>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</si>
  <si>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</si>
  <si>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</si>
  <si>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</si>
  <si>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</si>
  <si>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</si>
  <si>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</si>
  <si>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</si>
  <si>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</si>
  <si>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</si>
  <si>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</si>
  <si>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</si>
  <si>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</si>
  <si>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</si>
  <si>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</si>
  <si>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</si>
  <si>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</si>
  <si>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</si>
  <si>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</si>
  <si>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</si>
  <si>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</si>
  <si>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</si>
  <si>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</si>
  <si>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</si>
  <si>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</si>
  <si>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</si>
  <si>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</si>
  <si>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</si>
  <si>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</si>
  <si>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</si>
  <si>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</si>
  <si>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</si>
  <si>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</si>
  <si>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</si>
  <si>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</si>
  <si>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</si>
  <si>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</si>
  <si>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</si>
  <si>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</si>
  <si>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</si>
  <si>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</si>
  <si>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</si>
  <si>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</si>
  <si>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</si>
  <si>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</si>
  <si>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</si>
  <si>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</si>
  <si>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</si>
  <si>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</si>
  <si>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</si>
  <si>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</si>
  <si>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</si>
  <si>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</si>
  <si>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</si>
  <si>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</si>
  <si>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</si>
  <si>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</si>
  <si>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</si>
  <si>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</si>
  <si>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</si>
  <si>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</si>
  <si>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</si>
  <si>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</si>
  <si>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</si>
  <si>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</si>
  <si>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</si>
  <si>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</si>
  <si>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</si>
  <si>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</si>
  <si>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</si>
  <si>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</si>
  <si>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</si>
  <si>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</si>
  <si>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</si>
  <si>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</si>
  <si>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</si>
  <si>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</si>
  <si>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</si>
  <si>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</si>
  <si>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</si>
  <si>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</si>
  <si>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</si>
  <si>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</si>
  <si>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</si>
  <si>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</si>
  <si>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</si>
  <si>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</si>
  <si>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</si>
  <si>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</si>
  <si>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</si>
  <si>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</si>
  <si>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</si>
  <si>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</si>
  <si>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</si>
  <si>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</si>
  <si>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</si>
  <si>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</si>
  <si>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</si>
  <si>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</si>
  <si>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</si>
  <si>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</si>
  <si>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</si>
  <si>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</si>
  <si>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</si>
  <si>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</si>
  <si>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</si>
  <si>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</si>
  <si>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</si>
  <si>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</si>
  <si>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</si>
  <si>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</si>
  <si>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</si>
  <si>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</si>
  <si>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</si>
  <si>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</si>
  <si>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</si>
  <si>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</si>
  <si>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</si>
  <si>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</si>
  <si>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</si>
  <si>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</si>
  <si>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</si>
  <si>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</si>
  <si>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</si>
  <si>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</si>
  <si>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</si>
  <si>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</si>
  <si>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</si>
  <si>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</si>
  <si>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</si>
  <si>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</si>
  <si>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</si>
  <si>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</si>
  <si>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</si>
  <si>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</si>
  <si>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</si>
  <si>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</si>
  <si>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</si>
  <si>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</si>
  <si>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</si>
  <si>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</si>
  <si>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</si>
  <si>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</si>
  <si>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</si>
  <si>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</si>
  <si>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</si>
  <si>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</si>
  <si>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</si>
  <si>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</si>
  <si>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</si>
  <si>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</si>
  <si>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</si>
  <si>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</si>
  <si>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</si>
  <si>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</si>
  <si>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</si>
  <si>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</si>
  <si>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</si>
  <si>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</si>
  <si>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</si>
  <si>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</si>
  <si>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</si>
  <si>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</si>
  <si>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</si>
  <si>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</si>
  <si>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</si>
  <si>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</si>
  <si>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</si>
  <si>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</si>
  <si>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</si>
  <si>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</si>
  <si>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</si>
  <si>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</si>
  <si>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</si>
  <si>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</si>
  <si>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</si>
  <si>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</si>
  <si>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</si>
  <si>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</si>
  <si>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</si>
  <si>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</si>
  <si>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</si>
  <si>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</si>
  <si>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</si>
  <si>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</si>
  <si>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</si>
  <si>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</si>
  <si>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</si>
  <si>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</si>
  <si>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</si>
  <si>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</si>
  <si>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</si>
  <si>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</si>
  <si>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</si>
  <si>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</si>
  <si>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</si>
  <si>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</si>
  <si>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</si>
  <si>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</si>
  <si>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</si>
  <si>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</si>
  <si>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</si>
  <si>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</si>
  <si>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</si>
  <si>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</si>
  <si>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</si>
  <si>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</si>
  <si>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</si>
  <si>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</si>
  <si>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</si>
  <si>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</si>
  <si>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</si>
  <si>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</si>
  <si>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</si>
  <si>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</si>
  <si>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</si>
  <si>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</si>
  <si>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</si>
  <si>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</si>
  <si>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</si>
  <si>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</si>
  <si>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</si>
  <si>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</si>
  <si>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</si>
  <si>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</si>
  <si>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</si>
  <si>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</si>
  <si>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</si>
  <si>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</si>
  <si>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</si>
  <si>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</si>
  <si>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</si>
  <si>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</si>
  <si>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</si>
  <si>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</si>
  <si>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</si>
  <si>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</si>
  <si>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</si>
  <si>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</si>
  <si>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</si>
  <si>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</si>
  <si>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</si>
  <si>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</si>
  <si>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</si>
  <si>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</si>
  <si>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</si>
  <si>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</si>
  <si>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</si>
  <si>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</si>
  <si>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</si>
  <si>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</si>
  <si>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</si>
  <si>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</si>
  <si>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</si>
  <si>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</si>
  <si>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</si>
  <si>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</si>
  <si>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</si>
  <si>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</si>
  <si>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</si>
  <si>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</si>
  <si>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</si>
  <si>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</si>
  <si>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</si>
  <si>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</si>
  <si>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</si>
  <si>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</si>
  <si>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</si>
  <si>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</si>
  <si>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</si>
  <si>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</si>
  <si>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</si>
  <si>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</si>
  <si>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</si>
  <si>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</si>
  <si>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</si>
  <si>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</si>
  <si>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</si>
  <si>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</si>
  <si>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</si>
  <si>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</si>
  <si>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</si>
  <si>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</si>
  <si>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</si>
  <si>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</si>
  <si>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</si>
  <si>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</si>
  <si>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</si>
  <si>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</si>
  <si>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</si>
  <si>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</si>
  <si>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</si>
  <si>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</si>
  <si>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</si>
  <si>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</si>
  <si>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</si>
  <si>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</si>
  <si>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</si>
  <si>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</si>
  <si>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</si>
  <si>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</si>
  <si>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</si>
  <si>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</si>
  <si>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</si>
  <si>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</si>
  <si>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</si>
  <si>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</si>
  <si>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</si>
  <si>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</si>
  <si>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</si>
  <si>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</si>
  <si>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</si>
  <si>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</si>
  <si>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</si>
  <si>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</si>
  <si>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</si>
  <si>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</si>
  <si>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</si>
  <si>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</si>
  <si>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</si>
  <si>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</si>
  <si>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</si>
  <si>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</si>
  <si>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</si>
  <si>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</si>
  <si>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</si>
  <si>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</si>
  <si>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</si>
  <si>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</si>
  <si>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</si>
  <si>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</si>
  <si>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</si>
  <si>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</si>
  <si>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</si>
  <si>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</si>
  <si>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</si>
  <si>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</si>
  <si>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</si>
  <si>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</si>
  <si>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</si>
  <si>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</si>
  <si>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</si>
  <si>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</si>
  <si>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</si>
  <si>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</si>
  <si>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</si>
  <si>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</si>
  <si>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</si>
  <si>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</si>
  <si>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</si>
  <si>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</si>
  <si>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</si>
  <si>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</si>
  <si>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</si>
  <si>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</si>
  <si>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</si>
  <si>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</si>
  <si>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</si>
  <si>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</si>
  <si>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</si>
  <si>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</si>
  <si>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</si>
  <si>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</si>
  <si>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</si>
  <si>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</si>
  <si>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</si>
  <si>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</si>
  <si>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</si>
  <si>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</si>
  <si>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</si>
  <si>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</si>
  <si>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</si>
  <si>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</si>
  <si>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</si>
  <si>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</si>
  <si>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</si>
  <si>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</si>
  <si>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</si>
  <si>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</si>
  <si>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</si>
  <si>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</si>
  <si>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</si>
  <si>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</si>
  <si>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</si>
  <si>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</si>
  <si>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</si>
  <si>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</si>
  <si>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</si>
  <si>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</si>
  <si>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</si>
  <si>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</si>
  <si>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</si>
  <si>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</si>
  <si>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</si>
  <si>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</si>
  <si>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</si>
  <si>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</si>
  <si>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</si>
  <si>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</si>
  <si>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</si>
  <si>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</si>
  <si>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</si>
  <si>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</si>
  <si>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</si>
  <si>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</si>
  <si>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</si>
  <si>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</si>
  <si>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</si>
  <si>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</si>
  <si>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</si>
  <si>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</si>
  <si>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</si>
  <si>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</si>
  <si>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</si>
  <si>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</si>
  <si>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</si>
  <si>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</si>
  <si>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</si>
  <si>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</si>
  <si>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</si>
  <si>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</si>
  <si>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</si>
  <si>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</si>
  <si>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</si>
  <si>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</si>
  <si>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</si>
  <si>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</si>
  <si>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</si>
  <si>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</si>
  <si>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</si>
  <si>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</si>
  <si>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</si>
  <si>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</si>
  <si>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</si>
  <si>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</si>
  <si>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</si>
  <si>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</si>
  <si>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</si>
  <si>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</si>
  <si>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</si>
  <si>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</si>
  <si>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</si>
  <si>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</si>
  <si>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</si>
  <si>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</si>
  <si>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</si>
  <si>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</si>
  <si>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</si>
  <si>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</si>
  <si>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</si>
  <si>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</si>
  <si>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</si>
  <si>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</si>
  <si>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</si>
  <si>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</si>
  <si>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</si>
  <si>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</si>
  <si>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</si>
  <si>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</si>
  <si>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</si>
  <si>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</si>
  <si>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</si>
  <si>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</si>
  <si>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</si>
  <si>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</si>
  <si>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</si>
  <si>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</si>
  <si>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</si>
  <si>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</si>
  <si>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</si>
  <si>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</si>
  <si>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</si>
  <si>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</si>
  <si>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</si>
  <si>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</si>
  <si>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</si>
  <si>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</si>
  <si>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</si>
  <si>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</si>
  <si>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</si>
  <si>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</si>
  <si>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</si>
  <si>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</si>
  <si>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</si>
  <si>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</si>
  <si>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</si>
  <si>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</si>
  <si>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</si>
  <si>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</si>
  <si>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</si>
  <si>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</si>
  <si>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</si>
  <si>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</si>
  <si>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</si>
  <si>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</si>
  <si>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</si>
  <si>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</si>
  <si>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</si>
  <si>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</si>
  <si>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</si>
  <si>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</si>
  <si>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</si>
  <si>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</si>
  <si>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</si>
  <si>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</si>
  <si>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</si>
  <si>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</si>
  <si>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</si>
  <si>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</si>
  <si>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</si>
  <si>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</si>
  <si>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</si>
  <si>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</si>
  <si>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</si>
  <si>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</si>
  <si>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</si>
  <si>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</si>
  <si>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</si>
  <si>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</si>
  <si>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</si>
  <si>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</si>
  <si>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</si>
  <si>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</si>
  <si>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</si>
  <si>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</si>
  <si>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</si>
  <si>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</si>
  <si>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</si>
  <si>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</si>
  <si>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</si>
  <si>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</si>
  <si>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</si>
  <si>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</si>
  <si>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</si>
  <si>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</si>
  <si>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</si>
  <si>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</si>
  <si>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</si>
  <si>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</si>
  <si>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</si>
  <si>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</si>
  <si>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</si>
  <si>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</si>
  <si>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</si>
  <si>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</si>
  <si>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</si>
  <si>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</si>
  <si>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</si>
  <si>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</si>
  <si>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</si>
  <si>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</si>
  <si>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</si>
  <si>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</si>
  <si>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</si>
  <si>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</si>
  <si>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</si>
  <si>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</si>
  <si>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</si>
  <si>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</si>
  <si>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</si>
  <si>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</si>
  <si>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</si>
  <si>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</si>
  <si>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</si>
  <si>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</si>
  <si>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</si>
  <si>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</si>
  <si>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</si>
  <si>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</si>
  <si>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</si>
  <si>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</si>
  <si>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</si>
  <si>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</si>
  <si>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</si>
  <si>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</si>
  <si>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</si>
  <si>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</si>
  <si>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</si>
  <si>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</si>
  <si>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</si>
  <si>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</si>
  <si>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</si>
  <si>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</si>
  <si>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</si>
  <si>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</si>
  <si>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</si>
  <si>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</si>
  <si>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</si>
  <si>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</si>
  <si>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</si>
  <si>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</si>
  <si>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</si>
  <si>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</si>
  <si>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</si>
  <si>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</si>
  <si>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</si>
  <si>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</si>
  <si>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</si>
  <si>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</si>
  <si>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</si>
  <si>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</si>
  <si>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</si>
  <si>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</si>
  <si>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</si>
  <si>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</si>
  <si>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</si>
  <si>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</si>
  <si>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</si>
  <si>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</si>
  <si>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</si>
  <si>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</si>
  <si>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</si>
  <si>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</si>
  <si>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</si>
  <si>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</si>
  <si>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</si>
  <si>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</si>
  <si>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</si>
  <si>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</si>
  <si>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</si>
  <si>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</si>
  <si>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</si>
  <si>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</si>
  <si>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</si>
  <si>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</si>
  <si>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</si>
  <si>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</si>
  <si>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</si>
  <si>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</si>
  <si>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</si>
  <si>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</si>
  <si>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</si>
  <si>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</si>
  <si>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</si>
  <si>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</si>
  <si>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</si>
  <si>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</si>
  <si>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</si>
  <si>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</si>
  <si>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</si>
  <si>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</si>
  <si>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</si>
  <si>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</si>
  <si>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</si>
  <si>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</si>
  <si>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</si>
  <si>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</si>
  <si>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</si>
  <si>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</si>
  <si>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</si>
  <si>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</si>
  <si>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</si>
  <si>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</si>
  <si>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</si>
  <si>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</si>
  <si>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</si>
  <si>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</si>
  <si>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</si>
  <si>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</si>
  <si>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</si>
  <si>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</si>
  <si>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</si>
  <si>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</si>
  <si>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</si>
  <si>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</si>
  <si>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</si>
  <si>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</si>
  <si>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</si>
  <si>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</si>
  <si>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</si>
  <si>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</si>
  <si>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</si>
  <si>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</si>
  <si>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</si>
  <si>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</si>
  <si>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</si>
  <si>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</si>
  <si>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</si>
  <si>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</si>
  <si>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</si>
  <si>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</si>
  <si>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</si>
  <si>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</si>
  <si>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</si>
  <si>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</si>
  <si>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</si>
  <si>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</si>
  <si>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</si>
  <si>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</si>
  <si>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</si>
  <si>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</si>
  <si>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</si>
  <si>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</si>
  <si>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</si>
  <si>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</si>
  <si>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</si>
  <si>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</si>
  <si>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</si>
  <si>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</si>
  <si>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</si>
  <si>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</si>
  <si>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</si>
  <si>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</si>
  <si>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</si>
  <si>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</si>
  <si>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</si>
  <si>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</si>
  <si>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</si>
  <si>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</si>
  <si>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</si>
  <si>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</si>
  <si>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</si>
  <si>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</si>
  <si>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</si>
  <si>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</si>
  <si>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</si>
  <si>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</si>
  <si>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</si>
  <si>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</si>
  <si>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</si>
  <si>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</si>
  <si>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</si>
  <si>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</si>
  <si>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</si>
  <si>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</si>
  <si>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</si>
  <si>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</si>
  <si>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</si>
  <si>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</si>
  <si>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</si>
  <si>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</si>
  <si>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</si>
  <si>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</si>
  <si>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</si>
  <si>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</si>
  <si>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</si>
  <si>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</si>
  <si>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</si>
  <si>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</si>
  <si>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</si>
  <si>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</si>
  <si>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</si>
  <si>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</si>
  <si>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</si>
  <si>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</si>
  <si>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</si>
  <si>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</si>
  <si>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</si>
  <si>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</si>
  <si>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</si>
  <si>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</si>
  <si>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</si>
  <si>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</si>
  <si>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</si>
  <si>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</si>
  <si>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</si>
  <si>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</si>
  <si>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</si>
  <si>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</si>
  <si>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</si>
  <si>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</si>
  <si>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</si>
  <si>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</si>
  <si>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</si>
  <si>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</si>
  <si>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</si>
  <si>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</si>
  <si>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</si>
  <si>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</si>
  <si>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</si>
  <si>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</si>
  <si>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</si>
  <si>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</si>
  <si>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</si>
  <si>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</si>
  <si>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</si>
  <si>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</si>
  <si>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</si>
  <si>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</si>
  <si>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</si>
  <si>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</si>
  <si>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</si>
  <si>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</si>
  <si>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</si>
  <si>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</si>
  <si>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</si>
  <si>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</si>
  <si>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</si>
  <si>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</si>
  <si>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</si>
  <si>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</si>
  <si>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</si>
  <si>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</si>
  <si>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</si>
  <si>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</si>
  <si>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</si>
  <si>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</si>
  <si>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</si>
  <si>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</si>
  <si>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</si>
  <si>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</si>
  <si>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</si>
  <si>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</si>
  <si>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</si>
  <si>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</si>
  <si>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</si>
  <si>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</si>
  <si>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</si>
  <si>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</si>
  <si>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</si>
  <si>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</si>
  <si>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</si>
  <si>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</si>
  <si>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</si>
  <si>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</si>
  <si>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</si>
  <si>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</si>
  <si>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</si>
  <si>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</si>
  <si>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</si>
  <si>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</si>
  <si>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</si>
  <si>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</si>
  <si>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</si>
  <si>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</si>
  <si>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</si>
  <si>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</si>
  <si>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</si>
  <si>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</si>
  <si>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</si>
  <si>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</si>
  <si>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</si>
  <si>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</si>
  <si>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</si>
  <si>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</si>
  <si>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</si>
  <si>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</si>
  <si>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</si>
  <si>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</si>
  <si>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</si>
  <si>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</si>
  <si>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</si>
  <si>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</si>
  <si>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</si>
  <si>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</si>
  <si>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</si>
  <si>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</si>
  <si>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</si>
  <si>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</si>
  <si>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</si>
  <si>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</si>
  <si>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</si>
  <si>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</si>
  <si>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</si>
  <si>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</si>
  <si>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</si>
  <si>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</si>
  <si>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</si>
  <si>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</si>
  <si>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</si>
  <si>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</si>
  <si>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</si>
  <si>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</si>
  <si>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</si>
  <si>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</si>
  <si>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</si>
  <si>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</si>
  <si>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</si>
  <si>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</si>
  <si>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</si>
  <si>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</si>
  <si>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</si>
  <si>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</si>
  <si>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</si>
  <si>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</si>
  <si>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</si>
  <si>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</si>
  <si>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</si>
  <si>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</si>
  <si>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</si>
  <si>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</si>
  <si>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</si>
  <si>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</si>
  <si>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</si>
  <si>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</si>
  <si>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</si>
  <si>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</si>
  <si>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</si>
  <si>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</si>
  <si>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</si>
  <si>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</si>
  <si>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</si>
  <si>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</si>
  <si>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</si>
  <si>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</si>
  <si>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</si>
  <si>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</si>
  <si>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</si>
  <si>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</si>
  <si>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</si>
  <si>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</si>
  <si>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</si>
  <si>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</si>
  <si>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</si>
  <si>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</si>
  <si>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</si>
  <si>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</si>
  <si>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</si>
  <si>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</si>
  <si>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</si>
  <si>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</si>
  <si>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</si>
  <si>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</si>
  <si>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</si>
  <si>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</si>
  <si>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</si>
  <si>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</si>
  <si>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</si>
  <si>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</si>
  <si>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</si>
  <si>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</si>
  <si>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</si>
  <si>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</si>
  <si>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</si>
  <si>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</si>
  <si>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</si>
  <si>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</si>
  <si>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</si>
  <si>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</si>
  <si>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</si>
  <si>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</si>
  <si>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</si>
  <si>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</si>
  <si>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</si>
  <si>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</si>
  <si>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</si>
  <si>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</si>
  <si>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</si>
  <si>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</si>
  <si>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</si>
  <si>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</si>
  <si>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</si>
  <si>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</si>
  <si>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</si>
  <si>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</si>
  <si>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</si>
  <si>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</si>
  <si>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</si>
  <si>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</si>
  <si>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</si>
  <si>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</si>
  <si>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</si>
  <si>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</si>
  <si>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</si>
  <si>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</si>
  <si>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</si>
  <si>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</si>
  <si>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</si>
  <si>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</si>
  <si>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</si>
  <si>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</si>
  <si>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</si>
  <si>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</si>
  <si>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</si>
  <si>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</si>
  <si>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</si>
  <si>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</si>
  <si>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</si>
  <si>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</si>
  <si>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</si>
  <si>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</si>
  <si>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</si>
  <si>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</si>
  <si>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</si>
  <si>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</si>
  <si>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</si>
  <si>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</si>
  <si>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</si>
  <si>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</si>
  <si>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</si>
  <si>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</si>
  <si>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</si>
  <si>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</si>
  <si>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</si>
  <si>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</si>
  <si>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</si>
  <si>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</si>
  <si>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</si>
  <si>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</si>
  <si>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</si>
  <si>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</si>
  <si>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</si>
  <si>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</si>
  <si>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</si>
  <si>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</si>
  <si>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</si>
  <si>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</si>
  <si>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</si>
  <si>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</si>
  <si>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</si>
  <si>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</si>
  <si>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</si>
  <si>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</si>
  <si>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</si>
  <si>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</si>
  <si>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</si>
  <si>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</si>
  <si>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</si>
  <si>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</si>
  <si>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</si>
  <si>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</si>
  <si>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</si>
  <si>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</si>
  <si>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</si>
  <si>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</si>
  <si>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</si>
  <si>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</si>
  <si>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</si>
  <si>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</si>
  <si>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</si>
  <si>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</si>
  <si>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</si>
  <si>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</si>
  <si>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</si>
  <si>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</si>
  <si>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</si>
  <si>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</si>
  <si>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</si>
  <si>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</si>
  <si>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</si>
  <si>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</si>
  <si>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</si>
  <si>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</si>
  <si>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</si>
  <si>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</si>
  <si>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</si>
  <si>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</si>
  <si>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</si>
  <si>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</si>
  <si>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</si>
  <si>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</si>
  <si>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</si>
  <si>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</si>
  <si>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</si>
  <si>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</si>
  <si>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</si>
  <si>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</si>
  <si>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</si>
  <si>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</si>
  <si>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</si>
  <si>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</si>
  <si>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</si>
  <si>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</si>
  <si>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</si>
  <si>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</si>
  <si>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</si>
  <si>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</si>
  <si>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</si>
  <si>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</si>
  <si>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</si>
  <si>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</si>
  <si>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</si>
  <si>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</si>
  <si>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</si>
  <si>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</si>
  <si>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</si>
  <si>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</si>
  <si>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</si>
  <si>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</si>
  <si>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</si>
  <si>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</si>
  <si>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</si>
  <si>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</si>
  <si>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</si>
  <si>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</si>
  <si>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</si>
  <si>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</si>
  <si>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</si>
  <si>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</si>
  <si>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</si>
  <si>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</si>
  <si>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</si>
  <si>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</si>
  <si>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</si>
  <si>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</si>
  <si>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</si>
  <si>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</si>
  <si>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</si>
  <si>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</si>
  <si>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</si>
  <si>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</si>
  <si>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</si>
  <si>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</si>
  <si>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</si>
  <si>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</si>
  <si>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</si>
  <si>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</si>
  <si>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</si>
  <si>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</si>
  <si>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</si>
  <si>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</si>
  <si>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</si>
  <si>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</si>
  <si>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</si>
  <si>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</si>
  <si>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</si>
  <si>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</si>
  <si>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</si>
  <si>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</si>
  <si>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</si>
  <si>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</si>
  <si>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</si>
  <si>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</si>
  <si>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</si>
  <si>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</si>
  <si>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</si>
  <si>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</si>
  <si>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</si>
  <si>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</si>
  <si>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</si>
  <si>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</si>
  <si>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</si>
  <si>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</si>
  <si>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</si>
  <si>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</si>
  <si>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</si>
  <si>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</si>
  <si>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</si>
  <si>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</si>
  <si>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</si>
  <si>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</si>
  <si>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</si>
  <si>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</si>
  <si>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</si>
  <si>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</si>
  <si>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</si>
  <si>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</si>
  <si>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</si>
  <si>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</si>
  <si>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</si>
  <si>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</si>
  <si>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</si>
  <si>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</si>
  <si>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</si>
  <si>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</si>
  <si>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</si>
  <si>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</si>
  <si>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</si>
  <si>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</si>
  <si>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</si>
  <si>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</si>
  <si>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</si>
  <si>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</si>
  <si>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</si>
  <si>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</si>
  <si>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</si>
  <si>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</si>
  <si>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</si>
  <si>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</si>
  <si>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</si>
  <si>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</si>
  <si>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</si>
  <si>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</si>
  <si>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</si>
  <si>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</si>
  <si>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</si>
  <si>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</si>
  <si>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</si>
  <si>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</si>
  <si>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</si>
  <si>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</si>
  <si>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</si>
  <si>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</si>
  <si>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</si>
  <si>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</si>
  <si>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</si>
  <si>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</si>
  <si>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</si>
  <si>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</si>
  <si>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</si>
  <si>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</si>
  <si>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</si>
  <si>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</si>
  <si>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</si>
  <si>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</si>
  <si>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</si>
  <si>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</si>
  <si>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</si>
  <si>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</si>
  <si>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</si>
  <si>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</si>
  <si>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</si>
  <si>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</si>
  <si>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</si>
  <si>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</si>
  <si>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</si>
  <si>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</si>
  <si>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</si>
  <si>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</si>
  <si>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</si>
  <si>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</si>
  <si>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</si>
  <si>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</si>
  <si>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</si>
  <si>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</si>
  <si>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</si>
  <si>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</si>
  <si>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</si>
  <si>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</si>
  <si>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</si>
  <si>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</si>
  <si>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</si>
  <si>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</si>
  <si>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</si>
  <si>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</si>
  <si>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</si>
  <si>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</si>
  <si>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</si>
  <si>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</si>
  <si>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</si>
  <si>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</si>
  <si>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</si>
  <si>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</si>
  <si>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</si>
  <si>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</si>
  <si>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</si>
  <si>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</si>
  <si>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</si>
  <si>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</si>
  <si>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</si>
  <si>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</si>
  <si>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</si>
  <si>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</si>
  <si>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</si>
  <si>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</si>
  <si>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</si>
  <si>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</si>
  <si>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</si>
  <si>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</si>
  <si>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</si>
  <si>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</si>
  <si>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</si>
  <si>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</si>
  <si>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</si>
  <si>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</si>
  <si>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</si>
  <si>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</si>
  <si>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</si>
  <si>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</si>
  <si>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</si>
  <si>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</si>
  <si>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</si>
  <si>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</si>
  <si>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</si>
  <si>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</si>
  <si>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</si>
  <si>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</si>
  <si>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</si>
  <si>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</si>
  <si>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</si>
  <si>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</si>
  <si>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</si>
  <si>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</si>
  <si>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</si>
  <si>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</si>
  <si>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</si>
  <si>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</si>
  <si>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</si>
  <si>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</si>
  <si>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</si>
  <si>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</si>
  <si>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</si>
  <si>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</si>
  <si>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</si>
  <si>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</si>
  <si>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</si>
  <si>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</si>
  <si>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</si>
  <si>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</si>
  <si>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</si>
  <si>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</si>
  <si>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</si>
  <si>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</si>
  <si>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</si>
  <si>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</si>
  <si>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</si>
  <si>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</si>
  <si>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</si>
  <si>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</si>
  <si>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</si>
  <si>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</si>
  <si>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</si>
  <si>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</si>
  <si>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</si>
  <si>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</si>
  <si>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</si>
  <si>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</si>
  <si>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</si>
  <si>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</si>
  <si>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</si>
  <si>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</si>
  <si>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</si>
  <si>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</si>
  <si>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</si>
  <si>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</si>
  <si>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</si>
  <si>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</si>
  <si>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</si>
  <si>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</si>
  <si>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</si>
  <si>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</si>
  <si>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</si>
  <si>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</si>
  <si>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</si>
  <si>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</si>
  <si>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</si>
  <si>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</si>
  <si>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</si>
  <si>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</si>
  <si>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</si>
  <si>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</si>
  <si>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</si>
  <si>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</si>
  <si>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</si>
  <si>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</si>
  <si>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</si>
  <si>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</si>
  <si>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</si>
  <si>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</si>
  <si>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</si>
  <si>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</si>
  <si>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</si>
  <si>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</si>
  <si>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</si>
  <si>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</si>
  <si>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</si>
  <si>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</si>
  <si>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</si>
  <si>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</si>
  <si>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</si>
  <si>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</si>
  <si>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</si>
  <si>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</si>
  <si>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</si>
  <si>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</si>
  <si>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</si>
  <si>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</si>
  <si>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</si>
  <si>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</si>
  <si>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</si>
  <si>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</si>
  <si>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</si>
  <si>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</si>
  <si>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</si>
  <si>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</si>
  <si>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</si>
  <si>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</si>
  <si>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</si>
  <si>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</si>
  <si>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</si>
  <si>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</si>
  <si>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</si>
  <si>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</si>
  <si>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</si>
  <si>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</si>
  <si>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</si>
  <si>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</si>
  <si>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</si>
  <si>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</si>
  <si>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</si>
  <si>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</si>
  <si>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</si>
  <si>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</si>
  <si>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</si>
  <si>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</si>
  <si>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</si>
  <si>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</si>
  <si>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</si>
  <si>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</si>
  <si>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</si>
  <si>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</si>
  <si>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</si>
  <si>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</si>
  <si>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</si>
  <si>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</si>
  <si>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</si>
  <si>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</si>
  <si>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</si>
  <si>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</si>
  <si>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</si>
  <si>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</si>
  <si>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</si>
  <si>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</si>
  <si>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</si>
  <si>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</si>
  <si>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</si>
  <si>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</si>
  <si>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</si>
  <si>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</si>
  <si>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</si>
  <si>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</si>
  <si>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</si>
  <si>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</si>
  <si>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</si>
  <si>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</si>
  <si>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</si>
  <si>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</si>
  <si>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</si>
  <si>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</si>
  <si>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</si>
  <si>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</si>
  <si>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</si>
  <si>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</si>
  <si>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</si>
  <si>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</si>
  <si>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</si>
  <si>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</si>
  <si>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</si>
  <si>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</si>
  <si>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</si>
  <si>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</si>
  <si>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</si>
  <si>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</si>
  <si>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</si>
  <si>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</si>
  <si>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</si>
  <si>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</si>
  <si>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</si>
  <si>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</si>
  <si>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</si>
  <si>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</si>
  <si>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</si>
  <si>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</si>
  <si>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</si>
  <si>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</si>
  <si>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</si>
  <si>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</si>
  <si>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</si>
  <si>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</si>
  <si>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</si>
  <si>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</si>
  <si>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</si>
  <si>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</si>
  <si>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</si>
  <si>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</si>
  <si>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</si>
  <si>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</si>
  <si>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</si>
  <si>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</si>
  <si>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</si>
  <si>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</si>
  <si>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</si>
  <si>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</si>
  <si>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</si>
  <si>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</si>
  <si>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</si>
  <si>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</si>
  <si>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</si>
  <si>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</si>
  <si>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</si>
  <si>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</si>
  <si>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</si>
  <si>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</si>
  <si>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</si>
  <si>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</si>
  <si>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</si>
  <si>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</si>
  <si>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</si>
  <si>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</si>
  <si>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</si>
  <si>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</si>
  <si>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</si>
  <si>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</si>
  <si>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</si>
  <si>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</si>
  <si>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</si>
  <si>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</si>
  <si>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</si>
  <si>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</si>
  <si>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</si>
  <si>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</si>
  <si>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</si>
  <si>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</si>
  <si>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</si>
  <si>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</si>
  <si>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</si>
  <si>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</si>
  <si>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</si>
  <si>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</si>
  <si>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</si>
  <si>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</si>
  <si>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</si>
  <si>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</si>
  <si>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</si>
  <si>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</si>
  <si>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</si>
  <si>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</si>
  <si>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</si>
  <si>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</si>
  <si>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</si>
  <si>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</si>
  <si>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</si>
  <si>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</si>
  <si>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</si>
  <si>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</si>
  <si>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</si>
  <si>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</si>
  <si>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</si>
  <si>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</si>
  <si>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</si>
  <si>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</si>
  <si>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</si>
  <si>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</si>
  <si>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</si>
  <si>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</si>
  <si>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</si>
  <si>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</si>
  <si>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</si>
  <si>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</si>
  <si>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</si>
  <si>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</si>
  <si>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</si>
  <si>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</si>
  <si>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</si>
  <si>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</si>
  <si>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</si>
  <si>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</si>
  <si>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</si>
  <si>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</si>
  <si>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</si>
  <si>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</si>
  <si>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</si>
  <si>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</si>
  <si>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</si>
  <si>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</si>
  <si>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</si>
  <si>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</si>
  <si>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</si>
  <si>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</si>
  <si>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</si>
  <si>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</si>
  <si>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</si>
  <si>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</si>
  <si>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</si>
  <si>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</si>
  <si>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</si>
  <si>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</si>
  <si>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</si>
  <si>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</si>
  <si>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</si>
  <si>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</si>
  <si>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</si>
  <si>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</si>
  <si>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</si>
  <si>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</si>
  <si>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</si>
  <si>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</si>
  <si>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</si>
  <si>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</si>
  <si>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</si>
  <si>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</si>
  <si>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</si>
  <si>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</si>
  <si>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</si>
  <si>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</si>
  <si>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</si>
  <si>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</si>
  <si>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</si>
  <si>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</si>
  <si>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</si>
  <si>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</si>
  <si>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</si>
  <si>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</si>
  <si>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</si>
  <si>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</si>
  <si>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</si>
  <si>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</si>
  <si>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</si>
  <si>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</si>
  <si>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</si>
  <si>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</si>
  <si>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</si>
  <si>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</si>
  <si>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</si>
  <si>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</si>
  <si>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</si>
  <si>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</si>
  <si>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</si>
  <si>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</si>
  <si>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</si>
  <si>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</si>
  <si>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</si>
  <si>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</si>
  <si>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</si>
  <si>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</si>
  <si>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</si>
  <si>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</si>
  <si>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</si>
  <si>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</si>
  <si>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</si>
  <si>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</si>
  <si>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</si>
  <si>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</si>
  <si>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</si>
  <si>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</si>
  <si>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</si>
  <si>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</si>
  <si>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</si>
  <si>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</si>
  <si>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</si>
  <si>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</si>
  <si>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</si>
  <si>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</si>
  <si>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</si>
  <si>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</si>
  <si>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</si>
  <si>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</si>
  <si>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</si>
  <si>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</si>
  <si>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</si>
  <si>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</si>
  <si>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</si>
  <si>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</si>
  <si>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</si>
  <si>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</si>
  <si>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</si>
  <si>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</si>
  <si>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</si>
  <si>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</si>
  <si>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</si>
  <si>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</si>
  <si>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</si>
  <si>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</si>
  <si>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</si>
  <si>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</si>
  <si>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</si>
  <si>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</si>
  <si>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</si>
  <si>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</si>
  <si>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</si>
  <si>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</si>
  <si>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</si>
  <si>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</si>
  <si>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</si>
  <si>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</si>
  <si>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</si>
  <si>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</si>
  <si>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</si>
  <si>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</si>
  <si>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</si>
  <si>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</si>
  <si>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</si>
  <si>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</si>
  <si>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</si>
  <si>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</si>
  <si>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</si>
  <si>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</si>
  <si>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</si>
  <si>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</si>
  <si>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</si>
  <si>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</si>
  <si>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</si>
  <si>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</si>
  <si>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</si>
  <si>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</si>
  <si>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</si>
  <si>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</si>
  <si>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</si>
  <si>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</si>
  <si>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</si>
  <si>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</si>
  <si>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</si>
  <si>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</si>
  <si>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</si>
  <si>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</si>
  <si>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</si>
  <si>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</si>
  <si>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</si>
  <si>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</si>
  <si>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</si>
  <si>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</si>
  <si>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</si>
  <si>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</si>
  <si>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</si>
  <si>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</si>
  <si>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</si>
  <si>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</si>
  <si>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</si>
  <si>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</si>
  <si>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</si>
  <si>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</si>
  <si>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</si>
  <si>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</si>
  <si>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</si>
  <si>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</si>
  <si>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</si>
  <si>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</si>
  <si>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</si>
  <si>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</si>
  <si>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</si>
  <si>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</si>
  <si>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</si>
  <si>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</si>
  <si>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</si>
  <si>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</si>
  <si>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</si>
  <si>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</si>
  <si>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</si>
  <si>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</si>
  <si>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</si>
  <si>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</si>
  <si>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</si>
  <si>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</si>
  <si>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</si>
  <si>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</si>
  <si>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</si>
  <si>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</si>
  <si>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</si>
  <si>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</si>
  <si>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</si>
  <si>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</si>
  <si>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</si>
  <si>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</si>
  <si>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</si>
  <si>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</si>
  <si>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</si>
  <si>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</si>
  <si>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</si>
  <si>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</si>
  <si>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</si>
  <si>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</si>
  <si>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</si>
  <si>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</si>
  <si>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</si>
  <si>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</si>
  <si>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</si>
  <si>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</si>
  <si>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</si>
  <si>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</si>
  <si>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</si>
  <si>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</si>
  <si>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</si>
  <si>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</si>
  <si>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</si>
  <si>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</si>
  <si>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</si>
  <si>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</si>
  <si>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</si>
  <si>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</si>
  <si>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</si>
  <si>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</si>
  <si>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</si>
  <si>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</si>
  <si>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</si>
  <si>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</si>
  <si>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</si>
  <si>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</si>
  <si>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</si>
  <si>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</si>
  <si>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</si>
  <si>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</si>
  <si>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</si>
  <si>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</si>
  <si>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</si>
  <si>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</si>
  <si>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</si>
  <si>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</si>
  <si>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</si>
  <si>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</si>
  <si>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</si>
  <si>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</si>
  <si>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</si>
  <si>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</si>
  <si>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</si>
  <si>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</si>
  <si>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</si>
  <si>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</si>
  <si>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</si>
  <si>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</si>
  <si>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</si>
  <si>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</si>
  <si>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</si>
  <si>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</si>
  <si>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</si>
  <si>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</si>
  <si>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</si>
  <si>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</si>
  <si>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</si>
  <si>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</si>
  <si>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</si>
  <si>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</si>
  <si>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</si>
  <si>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</si>
  <si>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</si>
  <si>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</si>
  <si>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</si>
  <si>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</si>
  <si>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</si>
  <si>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</si>
  <si>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</si>
  <si>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</si>
  <si>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</si>
  <si>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</si>
  <si>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</si>
  <si>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</si>
  <si>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</si>
  <si>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</si>
  <si>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</si>
  <si>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</si>
  <si>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</si>
  <si>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</si>
  <si>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</si>
  <si>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</si>
  <si>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</si>
  <si>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</si>
  <si>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</si>
  <si>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</si>
  <si>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</si>
  <si>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</si>
  <si>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</si>
  <si>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</si>
  <si>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</si>
  <si>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</si>
  <si>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</si>
  <si>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</si>
  <si>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</si>
  <si>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</si>
  <si>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</si>
  <si>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</si>
  <si>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</si>
  <si>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</si>
  <si>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</si>
  <si>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</si>
  <si>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</si>
  <si>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</si>
  <si>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</si>
  <si>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</si>
  <si>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</si>
  <si>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</si>
  <si>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</si>
  <si>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</si>
  <si>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</si>
  <si>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</si>
  <si>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</si>
  <si>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</si>
  <si>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</si>
  <si>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</si>
  <si>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</si>
  <si>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</si>
  <si>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</si>
  <si>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</si>
  <si>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</si>
  <si>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</si>
  <si>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</si>
  <si>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</si>
  <si>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</si>
  <si>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</si>
  <si>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</si>
  <si>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</si>
  <si>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</si>
  <si>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</si>
  <si>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</si>
  <si>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</si>
  <si>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</si>
  <si>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</si>
  <si>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</si>
  <si>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</si>
  <si>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</si>
  <si>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</si>
  <si>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</si>
  <si>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</si>
  <si>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</si>
  <si>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</si>
  <si>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</si>
  <si>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</si>
  <si>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</si>
  <si>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</si>
  <si>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</si>
  <si>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</si>
  <si>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</si>
  <si>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</si>
  <si>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</si>
  <si>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</si>
  <si>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</si>
  <si>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</si>
  <si>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</si>
  <si>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</si>
  <si>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</si>
  <si>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</si>
  <si>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</si>
  <si>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</si>
  <si>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</si>
  <si>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</si>
  <si>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</si>
  <si>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</si>
  <si>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</si>
  <si>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</si>
  <si>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</si>
  <si>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</si>
  <si>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</si>
  <si>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</si>
  <si>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</si>
  <si>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</si>
  <si>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</si>
  <si>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</si>
  <si>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</si>
  <si>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</si>
  <si>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</si>
  <si>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</si>
  <si>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</si>
  <si>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</si>
  <si>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</si>
  <si>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</si>
  <si>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</si>
  <si>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</si>
  <si>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</si>
  <si>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</si>
  <si>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</si>
  <si>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</si>
  <si>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</si>
  <si>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</si>
  <si>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</si>
  <si>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</si>
  <si>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</si>
  <si>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</si>
  <si>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</si>
  <si>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</si>
  <si>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</si>
  <si>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</si>
  <si>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</si>
  <si>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</si>
  <si>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</si>
  <si>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</si>
  <si>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</si>
  <si>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</si>
  <si>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</si>
  <si>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</si>
  <si>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</si>
  <si>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</si>
  <si>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</si>
  <si>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</si>
  <si>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</si>
  <si>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</si>
  <si>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</si>
  <si>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</si>
  <si>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</si>
  <si>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</si>
  <si>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</si>
  <si>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</si>
  <si>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</si>
  <si>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</si>
  <si>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</si>
  <si>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</si>
  <si>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</si>
  <si>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</si>
  <si>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</si>
  <si>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</si>
  <si>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</si>
  <si>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</si>
  <si>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</si>
  <si>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</si>
  <si>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</si>
  <si>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</si>
  <si>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</si>
  <si>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</si>
  <si>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</si>
  <si>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</si>
  <si>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</si>
  <si>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</si>
  <si>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</si>
  <si>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</si>
  <si>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</si>
  <si>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</si>
  <si>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</si>
  <si>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</si>
  <si>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</si>
  <si>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</si>
  <si>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</si>
  <si>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</si>
  <si>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</si>
  <si>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</si>
  <si>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</si>
  <si>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</si>
  <si>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</si>
  <si>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</si>
  <si>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</si>
  <si>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</si>
  <si>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</si>
  <si>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</si>
  <si>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</si>
  <si>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</si>
  <si>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</si>
  <si>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</si>
  <si>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</si>
  <si>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</si>
  <si>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</si>
  <si>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</si>
  <si>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</si>
  <si>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</si>
  <si>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</si>
  <si>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</si>
  <si>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</si>
  <si>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</si>
  <si>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</si>
  <si>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</si>
  <si>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</si>
  <si>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</si>
  <si>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</si>
  <si>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</si>
  <si>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</si>
  <si>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</si>
  <si>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</si>
  <si>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</si>
  <si>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</si>
  <si>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</si>
  <si>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</si>
  <si>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</si>
  <si>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</si>
  <si>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</si>
  <si>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</si>
  <si>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</si>
  <si>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</si>
  <si>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</si>
  <si>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</si>
  <si>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</si>
  <si>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</si>
  <si>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</si>
  <si>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</si>
  <si>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</si>
  <si>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</si>
  <si>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</si>
  <si>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</si>
  <si>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</si>
  <si>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</si>
  <si>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</si>
  <si>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</si>
  <si>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</si>
  <si>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</si>
  <si>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</si>
  <si>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</si>
  <si>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</si>
  <si>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</si>
  <si>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</si>
  <si>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</si>
  <si>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</si>
  <si>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</si>
  <si>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</si>
  <si>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</si>
  <si>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</si>
  <si>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</si>
  <si>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</si>
  <si>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</si>
  <si>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</si>
  <si>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</si>
  <si>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</si>
  <si>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</si>
  <si>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</si>
  <si>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</si>
  <si>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</si>
  <si>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</si>
  <si>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</si>
  <si>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</si>
  <si>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</si>
  <si>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</si>
  <si>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</si>
  <si>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</si>
  <si>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</si>
  <si>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</si>
  <si>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</si>
  <si>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</si>
  <si>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</si>
  <si>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</si>
  <si>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</si>
  <si>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</si>
  <si>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</si>
  <si>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</si>
  <si>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</si>
  <si>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</si>
  <si>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</si>
  <si>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</si>
  <si>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</si>
  <si>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</si>
  <si>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</si>
  <si>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</si>
  <si>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</si>
  <si>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</si>
  <si>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</si>
  <si>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</si>
  <si>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</si>
  <si>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</si>
  <si>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</si>
  <si>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</si>
  <si>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</si>
  <si>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</si>
  <si>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</si>
  <si>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</si>
  <si>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</si>
  <si>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</si>
  <si>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</si>
  <si>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</si>
  <si>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</si>
  <si>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</si>
  <si>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</si>
  <si>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</si>
  <si>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</si>
  <si>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</si>
  <si>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</si>
  <si>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</si>
  <si>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</si>
  <si>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</si>
  <si>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</si>
  <si>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</si>
  <si>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</si>
  <si>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</si>
  <si>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</si>
  <si>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</si>
  <si>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</si>
  <si>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</si>
  <si>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</si>
  <si>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</si>
  <si>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</si>
  <si>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</si>
  <si>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</si>
  <si>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</si>
  <si>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</si>
  <si>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</si>
  <si>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</si>
  <si>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</si>
  <si>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</si>
  <si>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</si>
  <si>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</si>
  <si>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</si>
  <si>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</si>
  <si>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</si>
  <si>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</si>
  <si>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</si>
  <si>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</si>
  <si>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</si>
  <si>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</si>
  <si>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</si>
  <si>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</si>
  <si>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</si>
  <si>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</si>
  <si>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</si>
  <si>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</si>
  <si>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</si>
  <si>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</si>
  <si>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</si>
  <si>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</si>
  <si>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</si>
  <si>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</si>
  <si>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</si>
  <si>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</si>
  <si>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</si>
  <si>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</si>
  <si>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</si>
  <si>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</si>
  <si>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</si>
  <si>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</si>
  <si>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</si>
  <si>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</si>
  <si>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</si>
  <si>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</si>
  <si>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</si>
  <si>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</si>
  <si>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</si>
  <si>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</si>
  <si>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</si>
  <si>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</si>
  <si>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</si>
  <si>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</si>
  <si>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</si>
  <si>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</si>
  <si>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</si>
  <si>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</si>
  <si>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</si>
  <si>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</si>
  <si>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</si>
  <si>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</si>
  <si>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</si>
  <si>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</si>
  <si>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</si>
  <si>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</si>
  <si>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</si>
  <si>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</si>
  <si>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</si>
  <si>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</si>
  <si>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</si>
  <si>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</si>
  <si>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</si>
  <si>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</si>
  <si>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</si>
  <si>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</si>
  <si>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</si>
  <si>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</si>
  <si>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</si>
  <si>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</si>
  <si>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</si>
  <si>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</si>
  <si>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</si>
  <si>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</si>
  <si>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</si>
  <si>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</si>
  <si>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</si>
  <si>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</si>
  <si>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</si>
  <si>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</si>
  <si>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</si>
  <si>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</si>
  <si>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</si>
  <si>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</si>
  <si>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</si>
  <si>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</si>
  <si>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</si>
  <si>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</si>
  <si>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</si>
  <si>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</si>
  <si>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</si>
  <si>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</si>
  <si>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</si>
  <si>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</si>
  <si>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</si>
  <si>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</si>
  <si>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</si>
  <si>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</si>
  <si>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</si>
  <si>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</si>
  <si>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</si>
  <si>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</si>
  <si>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</si>
  <si>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</si>
  <si>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</si>
  <si>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</si>
  <si>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</si>
  <si>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</si>
  <si>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</si>
  <si>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</si>
  <si>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</si>
  <si>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</si>
  <si>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</si>
  <si>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</si>
  <si>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</si>
  <si>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</si>
  <si>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</si>
  <si>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</si>
  <si>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</si>
  <si>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</si>
  <si>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</si>
  <si>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</si>
  <si>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</si>
  <si>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</si>
  <si>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</si>
  <si>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</si>
  <si>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</si>
  <si>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</si>
  <si>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</si>
  <si>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</si>
  <si>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</si>
  <si>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</si>
  <si>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</si>
  <si>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</si>
  <si>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</si>
  <si>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</si>
  <si>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</si>
  <si>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</si>
  <si>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</si>
  <si>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</si>
  <si>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</si>
  <si>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</si>
  <si>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</si>
  <si>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</si>
  <si>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</si>
  <si>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</si>
  <si>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</si>
  <si>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</si>
  <si>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</si>
  <si>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</si>
  <si>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</si>
  <si>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</si>
  <si>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</si>
  <si>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</si>
  <si>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</si>
  <si>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</si>
  <si>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</si>
  <si>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</si>
  <si>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</si>
  <si>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</si>
  <si>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</si>
  <si>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</si>
  <si>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</si>
  <si>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</si>
  <si>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</si>
  <si>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</si>
  <si>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</si>
  <si>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</si>
  <si>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</si>
  <si>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</si>
  <si>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</si>
  <si>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</si>
  <si>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</si>
  <si>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</si>
  <si>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</si>
  <si>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</si>
  <si>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</si>
  <si>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</si>
  <si>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</si>
  <si>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</si>
  <si>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</si>
  <si>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</si>
  <si>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</si>
  <si>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</si>
  <si>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</si>
  <si>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</si>
  <si>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</si>
  <si>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</si>
  <si>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</si>
  <si>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</si>
  <si>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</si>
  <si>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</si>
  <si>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</si>
  <si>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</si>
  <si>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</si>
  <si>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</si>
  <si>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</si>
  <si>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</si>
  <si>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</si>
  <si>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</si>
  <si>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</si>
  <si>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</si>
  <si>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</si>
  <si>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</si>
  <si>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</si>
  <si>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</si>
  <si>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</si>
  <si>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</si>
  <si>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</si>
  <si>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</si>
  <si>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</si>
  <si>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</si>
  <si>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</si>
  <si>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</si>
  <si>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</si>
  <si>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</si>
  <si>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</si>
  <si>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</si>
  <si>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</si>
  <si>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</si>
  <si>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</si>
  <si>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</si>
  <si>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</si>
  <si>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</si>
  <si>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</si>
  <si>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</si>
  <si>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</si>
  <si>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</si>
  <si>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</si>
  <si>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</si>
  <si>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</si>
  <si>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</si>
  <si>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</si>
  <si>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</si>
  <si>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</si>
  <si>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</si>
  <si>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</si>
  <si>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</si>
  <si>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</si>
  <si>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</si>
  <si>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</si>
  <si>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</si>
  <si>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</si>
  <si>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</si>
  <si>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</si>
  <si>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</si>
  <si>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</si>
  <si>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</si>
  <si>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</si>
  <si>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</si>
  <si>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</si>
  <si>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</si>
  <si>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</si>
  <si>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</si>
  <si>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</si>
  <si>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</si>
  <si>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</si>
  <si>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</si>
  <si>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</si>
  <si>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</si>
  <si>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</si>
  <si>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</si>
  <si>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</si>
  <si>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</si>
  <si>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</si>
  <si>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</si>
  <si>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</si>
  <si>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</si>
  <si>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</si>
  <si>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</si>
  <si>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</si>
  <si>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</si>
  <si>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</si>
  <si>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</si>
  <si>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</si>
  <si>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</si>
  <si>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</si>
  <si>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</si>
  <si>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</si>
  <si>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</si>
  <si>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</si>
  <si>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</si>
  <si>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</si>
  <si>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</si>
  <si>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</si>
  <si>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</si>
  <si>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</si>
  <si>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</si>
  <si>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</si>
  <si>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</si>
  <si>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</si>
  <si>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</si>
  <si>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</si>
  <si>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</si>
  <si>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</si>
  <si>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</si>
  <si>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</si>
  <si>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</si>
  <si>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</si>
  <si>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</si>
  <si>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</si>
  <si>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</si>
  <si>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</si>
  <si>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</si>
  <si>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</si>
  <si>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</si>
  <si>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</si>
  <si>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</si>
  <si>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</si>
  <si>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</si>
  <si>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</si>
  <si>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</si>
  <si>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</si>
  <si>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</si>
  <si>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</si>
  <si>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</si>
  <si>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</si>
  <si>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</si>
  <si>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</si>
  <si>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</si>
  <si>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</si>
  <si>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</si>
  <si>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</si>
  <si>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</si>
  <si>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</si>
  <si>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</si>
  <si>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</si>
  <si>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</si>
  <si>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</si>
  <si>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</si>
  <si>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</si>
  <si>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</si>
  <si>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</si>
  <si>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</si>
  <si>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</si>
  <si>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</si>
  <si>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</si>
  <si>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</si>
  <si>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</si>
  <si>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</si>
  <si>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</si>
  <si>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</si>
  <si>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</si>
  <si>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</si>
  <si>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</si>
  <si>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</si>
  <si>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</si>
  <si>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</si>
  <si>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</si>
  <si>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</si>
  <si>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</si>
  <si>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</si>
  <si>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</si>
  <si>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</si>
  <si>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</si>
  <si>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</si>
  <si>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</si>
  <si>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</si>
  <si>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</si>
  <si>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</si>
  <si>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</si>
  <si>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</si>
  <si>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</si>
  <si>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</si>
  <si>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</si>
  <si>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</si>
  <si>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</si>
  <si>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</si>
  <si>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</si>
  <si>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</si>
  <si>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</si>
  <si>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</si>
  <si>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</si>
  <si>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</si>
  <si>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</si>
  <si>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</si>
  <si>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</si>
  <si>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</si>
  <si>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</si>
  <si>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</si>
  <si>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</si>
  <si>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</si>
  <si>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</si>
  <si>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</si>
  <si>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</si>
  <si>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</si>
  <si>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</si>
  <si>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</si>
  <si>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</si>
  <si>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</si>
  <si>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</si>
  <si>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</si>
  <si>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</si>
  <si>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</si>
  <si>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</si>
  <si>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</si>
  <si>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</si>
  <si>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</si>
  <si>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</si>
  <si>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</si>
  <si>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</si>
  <si>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</si>
  <si>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</si>
  <si>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</si>
  <si>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</si>
  <si>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</si>
  <si>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</si>
  <si>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</si>
  <si>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</si>
  <si>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</si>
  <si>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</si>
  <si>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</si>
  <si>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</si>
  <si>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</si>
  <si>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</si>
  <si>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</si>
  <si>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</si>
  <si>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</si>
  <si>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</si>
  <si>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</si>
  <si>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</si>
  <si>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</si>
  <si>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</si>
  <si>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</si>
  <si>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</si>
  <si>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</si>
  <si>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</si>
  <si>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</si>
  <si>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</si>
  <si>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</si>
  <si>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</si>
  <si>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</si>
  <si>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</si>
  <si>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</si>
  <si>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</si>
  <si>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</si>
  <si>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</si>
  <si>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</si>
  <si>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</si>
  <si>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</si>
  <si>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</si>
  <si>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</si>
  <si>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</si>
  <si>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</si>
  <si>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</si>
  <si>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</si>
  <si>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</si>
  <si>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</si>
  <si>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</si>
  <si>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</si>
  <si>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</si>
  <si>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</si>
  <si>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</si>
  <si>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</si>
  <si>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</si>
  <si>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</si>
  <si>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</si>
  <si>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</si>
  <si>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</si>
  <si>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</si>
  <si>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</si>
  <si>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</si>
  <si>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</si>
  <si>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</si>
  <si>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</si>
  <si>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</si>
  <si>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</si>
  <si>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</si>
  <si>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</si>
  <si>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</si>
  <si>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</si>
  <si>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</si>
  <si>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</si>
  <si>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</si>
  <si>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</si>
  <si>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</si>
  <si>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</si>
  <si>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</si>
  <si>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</si>
  <si>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</si>
  <si>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</si>
  <si>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</si>
  <si>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</si>
  <si>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</si>
  <si>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</si>
  <si>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</si>
  <si>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</si>
  <si>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</si>
  <si>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</si>
  <si>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</si>
  <si>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</si>
  <si>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</si>
  <si>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</si>
  <si>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</si>
  <si>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</si>
  <si>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</si>
  <si>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</si>
  <si>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</si>
  <si>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</si>
  <si>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</si>
  <si>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</si>
  <si>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</si>
  <si>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</si>
  <si>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</si>
  <si>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</si>
  <si>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</si>
  <si>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</si>
  <si>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</si>
  <si>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</si>
  <si>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</si>
  <si>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</si>
  <si>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</si>
  <si>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</si>
  <si>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</si>
  <si>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</si>
  <si>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</si>
  <si>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</si>
  <si>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</si>
  <si>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</si>
  <si>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</si>
  <si>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</si>
  <si>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</si>
  <si>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</si>
  <si>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</si>
  <si>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</si>
  <si>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</si>
  <si>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</si>
  <si>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</si>
  <si>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</si>
  <si>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</si>
  <si>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</si>
  <si>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</si>
  <si>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</si>
  <si>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</si>
  <si>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</si>
  <si>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</si>
  <si>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</si>
  <si>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</si>
  <si>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</si>
  <si>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</si>
  <si>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</si>
  <si>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</si>
  <si>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</si>
  <si>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</si>
  <si>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</si>
  <si>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</si>
  <si>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</si>
  <si>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</si>
  <si>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</si>
  <si>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</si>
  <si>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</si>
  <si>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</si>
  <si>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</si>
  <si>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</si>
  <si>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</si>
  <si>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</si>
  <si>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</si>
  <si>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</si>
  <si>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</si>
  <si>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</si>
  <si>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</si>
  <si>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</si>
  <si>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</si>
  <si>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</si>
  <si>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</si>
  <si>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</si>
  <si>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</si>
  <si>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</si>
  <si>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</si>
  <si>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</si>
  <si>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</si>
  <si>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</si>
  <si>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</si>
  <si>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</si>
  <si>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</si>
  <si>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</si>
  <si>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</si>
  <si>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</si>
  <si>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</si>
  <si>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</si>
  <si>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</si>
  <si>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</si>
  <si>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</si>
  <si>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</si>
  <si>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</si>
  <si>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</si>
  <si>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</si>
  <si>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</si>
  <si>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</si>
  <si>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</si>
  <si>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</si>
  <si>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</si>
  <si>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</si>
  <si>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</si>
  <si>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</si>
  <si>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</si>
  <si>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</si>
  <si>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</si>
  <si>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</si>
  <si>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</si>
  <si>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</si>
  <si>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</si>
  <si>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</si>
  <si>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</si>
  <si>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</si>
  <si>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</si>
  <si>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</si>
  <si>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</si>
  <si>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</si>
  <si>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</si>
  <si>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</si>
  <si>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</si>
  <si>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</si>
  <si>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</si>
  <si>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</si>
  <si>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</si>
  <si>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</si>
  <si>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</si>
  <si>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</si>
  <si>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</si>
  <si>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</si>
  <si>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</si>
  <si>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</si>
  <si>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</si>
  <si>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</si>
  <si>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</si>
  <si>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</si>
  <si>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</si>
  <si>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</si>
  <si>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</si>
  <si>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</si>
  <si>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</si>
  <si>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</si>
  <si>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</si>
  <si>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</si>
  <si>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</si>
  <si>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</si>
  <si>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</si>
  <si>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</si>
  <si>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</si>
  <si>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</si>
  <si>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</si>
  <si>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</si>
  <si>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</si>
  <si>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</si>
  <si>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</si>
  <si>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</si>
  <si>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</si>
  <si>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</si>
  <si>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</si>
  <si>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</si>
  <si>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</si>
  <si>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</si>
  <si>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</si>
  <si>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</si>
  <si>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</si>
  <si>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</si>
  <si>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</si>
  <si>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</si>
  <si>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</si>
  <si>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</si>
  <si>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</si>
  <si>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</si>
  <si>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</si>
  <si>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</si>
  <si>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</si>
  <si>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</si>
  <si>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</si>
  <si>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</si>
  <si>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</si>
  <si>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</si>
  <si>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</si>
  <si>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</si>
  <si>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</si>
  <si>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</si>
  <si>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</si>
  <si>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</si>
  <si>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</si>
  <si>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</si>
  <si>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</si>
  <si>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</si>
  <si>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</si>
  <si>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</si>
  <si>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</si>
  <si>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</si>
  <si>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</si>
  <si>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</si>
  <si>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</si>
  <si>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</si>
  <si>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</si>
  <si>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</si>
  <si>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</si>
  <si>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</si>
  <si>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</si>
  <si>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</si>
  <si>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</si>
  <si>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</si>
  <si>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</si>
  <si>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</si>
  <si>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</si>
  <si>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</si>
  <si>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</si>
  <si>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</si>
  <si>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</si>
  <si>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</si>
  <si>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</si>
  <si>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</si>
  <si>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</si>
  <si>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</si>
  <si>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</si>
  <si>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</si>
  <si>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</si>
  <si>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</si>
  <si>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</si>
  <si>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</si>
  <si>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</si>
  <si>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</si>
  <si>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</si>
  <si>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</si>
  <si>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</si>
  <si>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</si>
  <si>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</si>
  <si>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</si>
  <si>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</si>
  <si>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</si>
  <si>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</si>
  <si>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</si>
  <si>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</si>
  <si>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</si>
  <si>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</si>
  <si>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</si>
  <si>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</si>
  <si>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</si>
  <si>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</si>
  <si>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</si>
  <si>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</si>
  <si>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</si>
  <si>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</si>
  <si>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</si>
  <si>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</si>
  <si>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</si>
  <si>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</si>
  <si>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</si>
  <si>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</si>
  <si>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</si>
  <si>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</si>
  <si>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</si>
  <si>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</si>
  <si>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</si>
  <si>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</si>
  <si>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</si>
  <si>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</si>
  <si>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</si>
  <si>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</si>
  <si>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</si>
  <si>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</si>
  <si>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</si>
  <si>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</si>
  <si>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</si>
  <si>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</si>
  <si>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</si>
  <si>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</si>
  <si>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</si>
  <si>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</si>
  <si>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</si>
  <si>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</si>
  <si>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</si>
  <si>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</si>
  <si>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</si>
  <si>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</si>
  <si>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</si>
  <si>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</si>
  <si>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</si>
  <si>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</si>
  <si>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</si>
  <si>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</si>
  <si>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</si>
  <si>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</si>
  <si>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</si>
  <si>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</si>
  <si>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</si>
  <si>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</si>
  <si>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</si>
  <si>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</si>
  <si>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</si>
  <si>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</si>
  <si>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</si>
  <si>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</si>
  <si>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</si>
  <si>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</si>
  <si>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</si>
  <si>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</si>
  <si>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</si>
  <si>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</si>
  <si>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</si>
  <si>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</si>
  <si>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</si>
  <si>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</si>
  <si>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</si>
  <si>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</si>
  <si>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</si>
  <si>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</si>
  <si>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</si>
  <si>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</si>
  <si>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</si>
  <si>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</si>
  <si>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</si>
  <si>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</si>
  <si>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</si>
  <si>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</si>
  <si>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</si>
  <si>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</si>
  <si>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</si>
  <si>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</si>
  <si>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</si>
  <si>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</si>
  <si>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</si>
  <si>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</si>
  <si>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</si>
  <si>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</si>
  <si>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</si>
  <si>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</si>
  <si>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</si>
  <si>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</si>
  <si>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</si>
  <si>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</si>
  <si>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</si>
  <si>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</si>
  <si>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</si>
  <si>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</si>
  <si>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</si>
  <si>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</si>
  <si>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</si>
  <si>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</si>
  <si>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</si>
  <si>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</si>
  <si>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</si>
  <si>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</si>
  <si>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</si>
  <si>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</si>
  <si>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</si>
  <si>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</si>
  <si>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</si>
  <si>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</si>
  <si>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</si>
  <si>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</si>
  <si>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</si>
  <si>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</si>
  <si>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</si>
  <si>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</si>
  <si>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</si>
  <si>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</si>
  <si>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</si>
  <si>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</si>
  <si>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</si>
  <si>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</si>
  <si>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</si>
  <si>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</si>
  <si>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</si>
  <si>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</si>
  <si>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</si>
  <si>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</si>
  <si>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</si>
  <si>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</si>
  <si>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</si>
  <si>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</si>
  <si>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</si>
  <si>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</si>
  <si>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</si>
  <si>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</si>
  <si>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</si>
  <si>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</si>
  <si>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</si>
  <si>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</si>
  <si>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</si>
  <si>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</si>
  <si>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</si>
  <si>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</si>
  <si>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</si>
  <si>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</si>
  <si>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</si>
  <si>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</si>
  <si>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</si>
  <si>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</si>
  <si>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</si>
  <si>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</si>
  <si>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</si>
  <si>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</si>
  <si>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</si>
  <si>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</si>
  <si>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</si>
  <si>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</si>
  <si>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</si>
  <si>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</si>
  <si>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</si>
  <si>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</si>
  <si>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</si>
  <si>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</si>
  <si>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</si>
  <si>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</si>
  <si>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</si>
  <si>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</si>
  <si>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</si>
  <si>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</si>
  <si>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</si>
  <si>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</si>
  <si>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</si>
  <si>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</si>
  <si>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</si>
  <si>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</si>
  <si>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</si>
  <si>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</si>
  <si>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</si>
  <si>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</si>
  <si>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</si>
  <si>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</si>
  <si>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</si>
  <si>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</si>
  <si>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</si>
  <si>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</si>
  <si>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</si>
  <si>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</si>
  <si>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</si>
  <si>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</si>
  <si>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</si>
  <si>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</si>
  <si>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</si>
  <si>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</si>
  <si>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</si>
  <si>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</si>
  <si>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</si>
  <si>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</si>
  <si>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</si>
  <si>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</si>
  <si>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</si>
  <si>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</si>
  <si>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</si>
  <si>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</si>
  <si>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</si>
  <si>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</si>
  <si>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</si>
  <si>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</si>
  <si>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</si>
  <si>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</si>
  <si>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</si>
  <si>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</si>
  <si>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</si>
  <si>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</si>
  <si>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</si>
  <si>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</si>
  <si>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</si>
  <si>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</si>
  <si>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</si>
  <si>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</si>
  <si>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</si>
  <si>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</si>
  <si>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</si>
  <si>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</si>
  <si>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</si>
  <si>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</si>
  <si>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</si>
  <si>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</si>
  <si>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</si>
  <si>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</si>
  <si>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</si>
  <si>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</si>
  <si>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</si>
  <si>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</si>
  <si>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</si>
  <si>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</si>
  <si>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</si>
  <si>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</si>
  <si>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</si>
  <si>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</si>
  <si>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</si>
  <si>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</si>
  <si>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</si>
  <si>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</si>
  <si>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</si>
  <si>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</si>
  <si>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</si>
  <si>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</si>
  <si>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</si>
  <si>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</si>
  <si>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</si>
  <si>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</si>
  <si>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</si>
  <si>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</si>
  <si>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</si>
  <si>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</si>
  <si>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</si>
  <si>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</si>
  <si>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</si>
  <si>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</si>
  <si>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</si>
  <si>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</si>
  <si>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</si>
  <si>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</si>
  <si>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</si>
  <si>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</si>
  <si>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</si>
  <si>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</si>
  <si>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</si>
  <si>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</si>
  <si>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</si>
  <si>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</si>
  <si>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</si>
  <si>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</si>
  <si>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</si>
  <si>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</si>
  <si>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</si>
  <si>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</si>
  <si>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</si>
  <si>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</si>
  <si>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</si>
  <si>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</si>
  <si>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</si>
  <si>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</si>
  <si>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</si>
  <si>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</si>
  <si>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</si>
  <si>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</si>
  <si>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</si>
  <si>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</si>
  <si>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</si>
  <si>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</si>
  <si>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</si>
  <si>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</si>
  <si>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</si>
  <si>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</si>
  <si>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</si>
  <si>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</si>
  <si>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</si>
  <si>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</si>
  <si>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</si>
  <si>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</si>
  <si>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</si>
  <si>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</si>
  <si>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</si>
  <si>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</si>
  <si>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</si>
  <si>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</si>
  <si>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</si>
  <si>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</si>
  <si>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</si>
  <si>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</si>
  <si>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</si>
  <si>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</si>
  <si>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</si>
  <si>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</si>
  <si>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</si>
  <si>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</si>
  <si>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</si>
  <si>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</si>
  <si>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</si>
  <si>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</si>
  <si>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</si>
  <si>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</si>
  <si>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</si>
  <si>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</si>
  <si>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</si>
  <si>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</si>
  <si>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</si>
  <si>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</si>
  <si>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</si>
  <si>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</si>
  <si>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</si>
  <si>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</si>
  <si>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</si>
  <si>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</si>
  <si>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</si>
  <si>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</si>
  <si>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</si>
  <si>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</si>
  <si>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</si>
  <si>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</si>
  <si>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</si>
  <si>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</si>
  <si>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</si>
  <si>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</si>
  <si>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</si>
  <si>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</si>
  <si>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</si>
  <si>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</si>
  <si>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</si>
  <si>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</si>
  <si>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</si>
  <si>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</si>
  <si>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</si>
  <si>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</si>
  <si>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</si>
  <si>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</si>
  <si>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</si>
  <si>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</si>
  <si>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</si>
  <si>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</si>
  <si>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</si>
  <si>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</si>
  <si>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</si>
  <si>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</si>
  <si>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</si>
  <si>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</si>
  <si>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</si>
  <si>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</si>
  <si>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</si>
  <si>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</si>
  <si>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</si>
  <si>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</si>
  <si>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</si>
  <si>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</si>
  <si>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</si>
  <si>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</si>
  <si>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</si>
  <si>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</si>
  <si>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</si>
  <si>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</si>
  <si>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</si>
  <si>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</si>
  <si>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</si>
  <si>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</si>
  <si>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</si>
  <si>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</si>
  <si>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</si>
  <si>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</si>
  <si>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</si>
  <si>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</si>
  <si>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</si>
  <si>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</si>
  <si>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</si>
  <si>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</si>
  <si>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</si>
  <si>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</si>
  <si>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</si>
  <si>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</si>
  <si>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</si>
  <si>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</si>
  <si>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</si>
  <si>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</si>
  <si>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</si>
  <si>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</si>
  <si>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</si>
  <si>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</si>
  <si>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</si>
  <si>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</si>
  <si>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</si>
  <si>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</si>
  <si>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</si>
  <si>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</si>
  <si>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</si>
  <si>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</si>
  <si>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</si>
  <si>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</si>
  <si>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</si>
  <si>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</si>
  <si>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</si>
  <si>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</si>
  <si>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</si>
  <si>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</si>
  <si>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</si>
  <si>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</si>
  <si>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</si>
  <si>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</si>
  <si>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</si>
  <si>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</si>
  <si>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</si>
  <si>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</si>
  <si>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</si>
  <si>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</si>
  <si>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</si>
  <si>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</si>
  <si>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</si>
  <si>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</si>
  <si>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</si>
  <si>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</si>
  <si>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</si>
  <si>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</si>
  <si>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</si>
  <si>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</si>
  <si>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</si>
  <si>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</si>
  <si>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</si>
  <si>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</si>
  <si>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</si>
  <si>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</si>
  <si>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</si>
  <si>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</si>
  <si>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</si>
  <si>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</si>
  <si>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</si>
  <si>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</si>
  <si>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</si>
  <si>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</si>
  <si>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</si>
  <si>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</si>
  <si>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</si>
  <si>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</si>
  <si>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</si>
  <si>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</si>
  <si>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</si>
  <si>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</si>
  <si>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</si>
  <si>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</si>
  <si>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</si>
  <si>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</si>
  <si>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</si>
  <si>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</si>
  <si>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</si>
  <si>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</si>
  <si>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</si>
  <si>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</si>
  <si>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</si>
  <si>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</si>
  <si>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</si>
  <si>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</si>
  <si>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</si>
  <si>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</si>
  <si>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</si>
  <si>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</si>
  <si>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</si>
  <si>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</si>
  <si>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</si>
  <si>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</si>
  <si>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</si>
  <si>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</si>
  <si>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</si>
  <si>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</si>
  <si>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</si>
  <si>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</si>
  <si>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</si>
  <si>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</si>
  <si>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</si>
  <si>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</si>
  <si>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</si>
  <si>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</si>
  <si>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</si>
  <si>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</si>
  <si>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</si>
  <si>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</si>
  <si>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</si>
  <si>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</si>
  <si>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</si>
  <si>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</si>
  <si>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</si>
  <si>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</si>
  <si>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</si>
  <si>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</si>
  <si>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</si>
  <si>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</si>
  <si>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</si>
  <si>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</si>
  <si>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</si>
  <si>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</si>
  <si>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</si>
  <si>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</si>
  <si>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</si>
  <si>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</si>
  <si>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</si>
  <si>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</si>
  <si>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</si>
  <si>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</si>
  <si>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</si>
  <si>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</si>
  <si>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</si>
  <si>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</si>
  <si>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</si>
  <si>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</si>
  <si>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</si>
  <si>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</si>
  <si>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</si>
  <si>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</si>
  <si>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</si>
  <si>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</si>
  <si>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</si>
  <si>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</si>
  <si>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</si>
  <si>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</si>
  <si>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</si>
  <si>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</si>
  <si>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</si>
  <si>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</si>
  <si>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</si>
  <si>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</si>
  <si>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</si>
  <si>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</si>
  <si>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</si>
  <si>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</si>
  <si>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</si>
  <si>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</si>
  <si>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</si>
  <si>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</si>
  <si>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</si>
  <si>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</si>
  <si>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</si>
  <si>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</si>
  <si>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</si>
  <si>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</si>
  <si>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</si>
  <si>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</si>
  <si>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</si>
  <si>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</si>
  <si>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</si>
  <si>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</si>
  <si>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</si>
  <si>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</si>
  <si>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</si>
  <si>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</si>
  <si>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</si>
  <si>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</si>
  <si>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</si>
  <si>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</si>
  <si>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</si>
  <si>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</si>
  <si>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</si>
  <si>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</si>
  <si>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</si>
  <si>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</si>
  <si>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</si>
  <si>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</si>
  <si>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</si>
  <si>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</si>
  <si>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</si>
  <si>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</si>
  <si>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</si>
  <si>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</si>
  <si>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</si>
  <si>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</si>
  <si>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</si>
  <si>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</si>
  <si>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</si>
  <si>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</si>
  <si>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</si>
  <si>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</si>
  <si>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</si>
  <si>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</si>
  <si>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</si>
  <si>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</si>
  <si>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</si>
  <si>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</si>
  <si>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</si>
  <si>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</si>
  <si>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</si>
  <si>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</si>
  <si>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</si>
  <si>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</si>
  <si>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</si>
  <si>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</si>
  <si>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</si>
  <si>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</si>
  <si>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</si>
  <si>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</si>
  <si>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</si>
  <si>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</si>
  <si>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</si>
  <si>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</si>
  <si>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</si>
  <si>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</si>
  <si>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</si>
  <si>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</si>
  <si>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</si>
  <si>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</si>
  <si>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</si>
  <si>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</si>
  <si>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</si>
  <si>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</si>
  <si>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</si>
  <si>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</si>
  <si>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</si>
  <si>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</si>
  <si>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</si>
  <si>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</si>
  <si>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</si>
  <si>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</si>
  <si>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</si>
  <si>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</si>
  <si>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</si>
  <si>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</si>
  <si>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</si>
  <si>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</si>
  <si>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</si>
  <si>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</si>
  <si>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</si>
  <si>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</si>
  <si>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</si>
  <si>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</si>
  <si>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</si>
  <si>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</si>
  <si>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</si>
  <si>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</si>
  <si>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</si>
  <si>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</si>
  <si>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</si>
  <si>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</si>
  <si>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</si>
  <si>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</si>
  <si>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</si>
  <si>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</si>
  <si>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</si>
  <si>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</si>
  <si>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</si>
  <si>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</si>
  <si>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</si>
  <si>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</si>
  <si>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</si>
  <si>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</si>
  <si>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</si>
  <si>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</si>
  <si>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</si>
  <si>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</si>
  <si>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</si>
  <si>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</si>
  <si>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</si>
  <si>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</si>
  <si>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</si>
  <si>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</si>
  <si>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</si>
  <si>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</si>
  <si>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</si>
  <si>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</si>
  <si>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</si>
  <si>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</si>
  <si>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</si>
  <si>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</si>
  <si>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</si>
  <si>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</si>
  <si>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</si>
  <si>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</si>
  <si>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</si>
  <si>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</si>
  <si>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</si>
  <si>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</si>
  <si>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</si>
  <si>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</si>
  <si>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</si>
  <si>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</si>
  <si>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</si>
  <si>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</si>
  <si>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</si>
  <si>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</si>
  <si>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</si>
  <si>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</si>
  <si>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</si>
  <si>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</si>
  <si>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</si>
  <si>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</si>
  <si>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</si>
  <si>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</si>
  <si>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</si>
  <si>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</si>
  <si>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</si>
  <si>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</si>
  <si>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</si>
  <si>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</si>
  <si>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</si>
  <si>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</si>
  <si>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</si>
  <si>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</si>
  <si>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</si>
  <si>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</si>
  <si>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</si>
  <si>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</si>
  <si>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</si>
  <si>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</si>
  <si>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</si>
  <si>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</si>
  <si>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</si>
  <si>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</si>
  <si>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</si>
  <si>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</si>
  <si>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</si>
  <si>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</si>
  <si>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</si>
  <si>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</si>
  <si>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</si>
  <si>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</si>
  <si>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</si>
  <si>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</si>
  <si>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</si>
  <si>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</si>
  <si>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</si>
  <si>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</si>
  <si>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</si>
  <si>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</si>
  <si>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</si>
  <si>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</si>
  <si>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</si>
  <si>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</si>
  <si>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</si>
  <si>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</si>
  <si>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</si>
  <si>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</si>
  <si>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</si>
  <si>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</si>
  <si>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</si>
  <si>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</si>
  <si>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</si>
  <si>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</si>
  <si>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</si>
  <si>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</si>
  <si>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</si>
  <si>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</si>
  <si>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</si>
  <si>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</si>
  <si>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</si>
  <si>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</si>
  <si>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</si>
  <si>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</si>
  <si>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</si>
  <si>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</si>
  <si>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</si>
  <si>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</si>
  <si>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</si>
  <si>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</si>
  <si>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</si>
  <si>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</si>
  <si>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</si>
  <si>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</si>
  <si>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</si>
  <si>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</si>
  <si>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</si>
  <si>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</si>
  <si>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</si>
  <si>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</si>
  <si>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</si>
  <si>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</si>
  <si>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</si>
  <si>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</si>
  <si>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</si>
  <si>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</si>
  <si>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</si>
  <si>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</si>
  <si>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</si>
  <si>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</si>
  <si>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</si>
  <si>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</si>
  <si>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</si>
  <si>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</si>
  <si>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</si>
  <si>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</si>
  <si>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</si>
  <si>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</si>
  <si>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</si>
  <si>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</si>
  <si>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</si>
  <si>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</si>
  <si>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</si>
  <si>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</si>
  <si>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</si>
  <si>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</si>
  <si>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</si>
  <si>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</si>
  <si>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</si>
  <si>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</si>
  <si>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</si>
  <si>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</si>
  <si>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</si>
  <si>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</si>
  <si>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</si>
  <si>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</si>
  <si>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</si>
  <si>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</si>
  <si>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</si>
  <si>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</si>
  <si>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</si>
  <si>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</si>
  <si>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</si>
  <si>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</si>
  <si>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</si>
  <si>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</si>
  <si>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</si>
  <si>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</si>
  <si>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</si>
  <si>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</si>
  <si>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</si>
  <si>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</si>
  <si>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</si>
  <si>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</si>
  <si>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</si>
  <si>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</si>
  <si>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</si>
  <si>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</si>
  <si>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</si>
  <si>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</si>
  <si>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</si>
  <si>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</si>
  <si>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</si>
  <si>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</si>
  <si>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</si>
  <si>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</si>
  <si>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</si>
  <si>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</si>
  <si>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</si>
  <si>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</si>
  <si>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</si>
  <si>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</si>
  <si>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</si>
  <si>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</si>
  <si>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</si>
  <si>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</si>
  <si>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</si>
  <si>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</si>
  <si>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</si>
  <si>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</si>
  <si>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</si>
  <si>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</si>
  <si>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</si>
  <si>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</si>
  <si>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</si>
  <si>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</si>
  <si>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</si>
  <si>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</si>
  <si>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</si>
  <si>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</si>
  <si>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</si>
  <si>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</si>
  <si>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</si>
  <si>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</si>
  <si>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</si>
  <si>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</si>
  <si>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</si>
  <si>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</si>
  <si>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</si>
  <si>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</si>
  <si>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</si>
  <si>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</si>
  <si>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</si>
  <si>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</si>
  <si>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</si>
  <si>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</si>
  <si>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</si>
  <si>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</si>
  <si>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</si>
  <si>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</si>
  <si>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</si>
  <si>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</si>
  <si>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</si>
  <si>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</si>
  <si>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</si>
  <si>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</si>
  <si>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</si>
  <si>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</si>
  <si>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</si>
  <si>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</si>
  <si>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</si>
  <si>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</si>
  <si>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</si>
  <si>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</si>
  <si>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</si>
  <si>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</si>
  <si>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</si>
  <si>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</si>
  <si>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</si>
  <si>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</si>
  <si>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</si>
  <si>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</si>
  <si>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</si>
  <si>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</si>
  <si>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</si>
  <si>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</si>
  <si>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</si>
  <si>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</si>
  <si>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</si>
  <si>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</si>
  <si>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</si>
  <si>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</si>
  <si>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</si>
  <si>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</si>
  <si>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</si>
  <si>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</si>
  <si>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</si>
  <si>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</si>
  <si>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</si>
  <si>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</si>
  <si>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</si>
  <si>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</si>
  <si>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</si>
  <si>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</si>
  <si>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</si>
  <si>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</si>
  <si>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</si>
  <si>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</si>
  <si>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</si>
  <si>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</si>
  <si>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</si>
  <si>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</si>
  <si>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</si>
  <si>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</si>
  <si>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</si>
  <si>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</si>
  <si>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</si>
  <si>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</si>
  <si>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</si>
  <si>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</si>
  <si>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</si>
  <si>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</si>
  <si>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</si>
  <si>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</si>
  <si>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</si>
  <si>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</si>
  <si>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</si>
  <si>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</si>
  <si>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</si>
  <si>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</si>
  <si>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</si>
  <si>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</si>
  <si>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</si>
  <si>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</si>
  <si>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</si>
  <si>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</si>
  <si>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</si>
  <si>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</si>
  <si>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</si>
  <si>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</si>
  <si>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</si>
  <si>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</si>
  <si>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</si>
  <si>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</si>
  <si>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</si>
  <si>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</si>
  <si>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</si>
  <si>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</si>
  <si>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</si>
  <si>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</si>
  <si>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</si>
  <si>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</si>
  <si>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</si>
  <si>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</si>
  <si>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</si>
  <si>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</si>
  <si>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</si>
  <si>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</si>
  <si>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</si>
  <si>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</si>
  <si>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</si>
  <si>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</si>
  <si>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</si>
  <si>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</si>
  <si>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</si>
  <si>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</si>
  <si>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</si>
  <si>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</si>
  <si>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</si>
  <si>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</si>
  <si>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</si>
  <si>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</si>
  <si>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</si>
  <si>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</si>
  <si>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</si>
  <si>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</si>
  <si>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</si>
  <si>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</si>
  <si>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</si>
  <si>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</si>
  <si>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</si>
  <si>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</si>
  <si>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</si>
  <si>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</si>
  <si>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</si>
  <si>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</si>
  <si>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</si>
  <si>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</si>
  <si>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</si>
  <si>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</si>
  <si>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</si>
  <si>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</si>
  <si>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</si>
  <si>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</si>
  <si>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</si>
  <si>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</si>
  <si>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</si>
  <si>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</si>
  <si>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</si>
  <si>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</si>
  <si>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</si>
  <si>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</si>
  <si>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</si>
  <si>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</si>
  <si>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</si>
  <si>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</si>
  <si>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</si>
  <si>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</si>
  <si>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</si>
  <si>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</si>
  <si>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</si>
  <si>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</si>
  <si>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</si>
  <si>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</si>
  <si>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</si>
  <si>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</si>
  <si>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</si>
  <si>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</si>
  <si>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</si>
  <si>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</si>
  <si>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</si>
  <si>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</si>
  <si>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</si>
  <si>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</si>
  <si>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</si>
  <si>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</si>
  <si>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</si>
  <si>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</si>
  <si>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</si>
  <si>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</si>
  <si>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</si>
  <si>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</si>
  <si>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</si>
  <si>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</si>
  <si>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</si>
  <si>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</si>
  <si>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</si>
  <si>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</si>
  <si>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</si>
  <si>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</si>
  <si>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</si>
  <si>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</si>
  <si>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</si>
  <si>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</si>
  <si>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</si>
  <si>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</si>
  <si>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</si>
  <si>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</si>
  <si>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</si>
  <si>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</si>
  <si>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</si>
  <si>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</si>
  <si>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</si>
  <si>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</si>
  <si>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</si>
  <si>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</si>
  <si>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</si>
  <si>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</si>
  <si>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</si>
  <si>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</si>
  <si>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</si>
  <si>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</si>
  <si>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</si>
  <si>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</si>
  <si>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</si>
  <si>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</si>
  <si>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</si>
  <si>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</si>
  <si>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</si>
  <si>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</si>
  <si>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</si>
  <si>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</si>
  <si>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</si>
  <si>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</si>
  <si>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</si>
  <si>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</si>
  <si>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</si>
  <si>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</si>
  <si>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</si>
  <si>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</si>
  <si>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</si>
  <si>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</si>
  <si>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</si>
  <si>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</si>
  <si>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</si>
  <si>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</si>
  <si>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</si>
  <si>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</si>
  <si>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</si>
  <si>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</si>
  <si>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</si>
  <si>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</si>
  <si>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</si>
  <si>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</si>
  <si>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</si>
  <si>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</si>
  <si>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</si>
  <si>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</si>
  <si>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</si>
  <si>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</si>
  <si>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</si>
  <si>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</si>
  <si>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</si>
  <si>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</si>
  <si>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</si>
  <si>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</si>
  <si>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</si>
  <si>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</si>
  <si>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</si>
  <si>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</si>
  <si>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</si>
  <si>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</si>
  <si>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</si>
  <si>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</si>
  <si>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</si>
  <si>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</si>
  <si>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</si>
  <si>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</si>
  <si>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</si>
  <si>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</si>
  <si>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</si>
  <si>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</si>
  <si>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</si>
  <si>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</si>
  <si>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</si>
  <si>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</si>
  <si>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</si>
  <si>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</si>
  <si>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</si>
  <si>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</si>
  <si>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</si>
  <si>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</si>
  <si>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</si>
  <si>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</si>
  <si>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</si>
  <si>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</si>
  <si>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</si>
  <si>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</si>
  <si>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</si>
  <si>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</si>
  <si>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</si>
  <si>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</si>
  <si>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</si>
  <si>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</si>
  <si>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</si>
  <si>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</si>
  <si>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</si>
  <si>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</si>
  <si>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</si>
  <si>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</si>
  <si>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</si>
  <si>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</si>
  <si>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</si>
  <si>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</si>
  <si>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</si>
  <si>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</si>
  <si>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</si>
  <si>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</si>
  <si>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</si>
  <si>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</si>
  <si>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</si>
  <si>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</si>
  <si>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</si>
  <si>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</si>
  <si>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</si>
  <si>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</si>
  <si>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</si>
  <si>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</si>
  <si>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</si>
  <si>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</si>
  <si>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</si>
  <si>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</si>
  <si>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</si>
  <si>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</si>
  <si>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</si>
  <si>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</si>
  <si>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</si>
  <si>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</si>
  <si>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</si>
  <si>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</si>
  <si>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</si>
  <si>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</si>
  <si>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</si>
  <si>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</si>
  <si>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</si>
  <si>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</si>
  <si>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</si>
  <si>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</si>
  <si>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</si>
  <si>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</si>
  <si>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</si>
  <si>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</si>
  <si>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</si>
  <si>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</si>
  <si>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</si>
  <si>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</si>
  <si>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</si>
  <si>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</si>
  <si>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</si>
  <si>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</si>
  <si>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</si>
  <si>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</si>
  <si>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</si>
  <si>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</si>
  <si>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</si>
  <si>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</si>
  <si>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</si>
  <si>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</si>
  <si>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</si>
  <si>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</si>
  <si>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</si>
  <si>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</si>
  <si>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</si>
  <si>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</si>
  <si>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</si>
  <si>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</si>
  <si>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</si>
  <si>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</si>
  <si>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</si>
  <si>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</si>
  <si>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</si>
  <si>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</si>
  <si>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</si>
  <si>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</si>
  <si>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</si>
  <si>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</si>
  <si>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</si>
  <si>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</si>
  <si>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</si>
  <si>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</si>
  <si>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</si>
  <si>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</si>
  <si>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</si>
  <si>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</si>
  <si>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</si>
  <si>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</si>
  <si>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</si>
  <si>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</si>
  <si>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</si>
  <si>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</si>
  <si>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</si>
  <si>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</si>
  <si>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</si>
  <si>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</si>
  <si>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</si>
  <si>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</si>
  <si>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</si>
  <si>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</si>
  <si>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</si>
  <si>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</si>
  <si>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</si>
  <si>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</si>
  <si>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</si>
  <si>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</si>
  <si>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</si>
  <si>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</si>
  <si>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</si>
  <si>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</si>
  <si>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</si>
  <si>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</si>
  <si>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</si>
  <si>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</si>
  <si>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</si>
  <si>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</si>
  <si>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</si>
  <si>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</si>
  <si>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</si>
  <si>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</si>
  <si>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</si>
  <si>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</si>
  <si>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</si>
  <si>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</si>
  <si>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</si>
  <si>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</si>
  <si>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</si>
  <si>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</si>
  <si>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</si>
  <si>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</si>
  <si>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</si>
  <si>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</si>
  <si>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</si>
  <si>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</si>
  <si>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</si>
  <si>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</si>
  <si>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</si>
  <si>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</si>
  <si>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</si>
  <si>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</si>
  <si>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</si>
  <si>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</si>
  <si>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</si>
  <si>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</si>
  <si>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</si>
  <si>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</si>
  <si>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</si>
  <si>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</si>
  <si>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</si>
  <si>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</si>
  <si>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</si>
  <si>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</si>
  <si>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</si>
  <si>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</si>
  <si>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</si>
  <si>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</si>
  <si>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</si>
  <si>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</si>
  <si>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</si>
  <si>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</si>
  <si>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</si>
  <si>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</si>
  <si>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</si>
  <si>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</si>
  <si>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</si>
  <si>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</si>
  <si>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</si>
  <si>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</si>
  <si>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</si>
  <si>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</si>
  <si>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</si>
  <si>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</si>
  <si>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</si>
  <si>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</si>
  <si>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</si>
  <si>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</si>
  <si>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</si>
  <si>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</si>
  <si>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</si>
  <si>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</si>
  <si>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</si>
  <si>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</si>
  <si>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</si>
  <si>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</si>
  <si>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</si>
  <si>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</si>
  <si>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</si>
  <si>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</si>
  <si>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</si>
  <si>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</si>
  <si>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</si>
  <si>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</si>
  <si>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</si>
  <si>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</si>
  <si>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</si>
  <si>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</si>
  <si>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</si>
  <si>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</si>
  <si>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</si>
  <si>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</si>
  <si>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</si>
  <si>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</si>
  <si>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</si>
  <si>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</si>
  <si>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</si>
  <si>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</si>
  <si>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</si>
  <si>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</si>
  <si>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</si>
  <si>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</si>
  <si>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</si>
  <si>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</si>
  <si>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</si>
  <si>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</si>
  <si>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</si>
  <si>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</si>
  <si>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</si>
  <si>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</si>
  <si>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</si>
  <si>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</si>
  <si>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</si>
  <si>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</si>
  <si>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</si>
  <si>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</si>
  <si>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</si>
  <si>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</si>
  <si>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</si>
  <si>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</si>
  <si>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</si>
  <si>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</si>
  <si>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</si>
  <si>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</si>
  <si>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</si>
  <si>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</si>
  <si>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</si>
  <si>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</si>
  <si>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</si>
  <si>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</si>
  <si>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</si>
  <si>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</si>
  <si>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</si>
  <si>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</si>
  <si>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</si>
  <si>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</si>
  <si>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</si>
  <si>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</si>
  <si>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</si>
  <si>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</si>
  <si>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</si>
  <si>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</si>
  <si>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</si>
  <si>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</si>
  <si>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</si>
  <si>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</si>
  <si>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</si>
  <si>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</si>
  <si>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</si>
  <si>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</si>
  <si>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</si>
  <si>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</si>
  <si>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</si>
  <si>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</si>
  <si>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</si>
  <si>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</si>
  <si>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</si>
  <si>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</si>
  <si>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</si>
  <si>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</si>
  <si>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</si>
  <si>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</si>
  <si>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</si>
  <si>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</si>
  <si>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</si>
  <si>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</si>
  <si>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</si>
  <si>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</si>
  <si>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</si>
  <si>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</si>
  <si>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</si>
  <si>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</si>
  <si>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</si>
  <si>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</si>
  <si>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</si>
  <si>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</si>
  <si>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</si>
  <si>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</si>
  <si>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</si>
  <si>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</si>
  <si>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</si>
  <si>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</si>
  <si>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</si>
  <si>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</si>
  <si>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</si>
  <si>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</si>
  <si>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</si>
  <si>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</si>
  <si>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</si>
  <si>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</si>
  <si>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</si>
  <si>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</si>
  <si>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</si>
  <si>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</si>
  <si>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</si>
  <si>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</si>
  <si>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</si>
  <si>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</si>
  <si>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</si>
  <si>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</si>
  <si>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</si>
  <si>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</si>
  <si>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</si>
  <si>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</si>
  <si>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</si>
  <si>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</si>
  <si>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</si>
  <si>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</si>
  <si>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</si>
  <si>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</si>
  <si>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</si>
  <si>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</si>
  <si>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</si>
  <si>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</si>
  <si>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</si>
  <si>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</si>
  <si>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</si>
  <si>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</si>
  <si>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</si>
  <si>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</si>
  <si>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</si>
  <si>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</si>
  <si>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</si>
  <si>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</si>
  <si>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</si>
  <si>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</si>
  <si>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</si>
  <si>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</si>
  <si>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</si>
  <si>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</si>
  <si>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</si>
  <si>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</si>
  <si>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</si>
  <si>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</si>
  <si>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</si>
  <si>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</si>
  <si>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</si>
  <si>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</si>
  <si>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</si>
  <si>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</si>
  <si>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</si>
  <si>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</si>
  <si>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</si>
  <si>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</si>
  <si>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</si>
  <si>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</si>
  <si>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</si>
  <si>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</si>
  <si>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</si>
  <si>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</si>
  <si>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</si>
  <si>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</si>
  <si>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</si>
  <si>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</si>
  <si>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</si>
  <si>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</si>
  <si>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</si>
  <si>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</si>
  <si>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</si>
  <si>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</si>
  <si>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</si>
  <si>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</si>
  <si>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</si>
  <si>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</si>
  <si>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</si>
  <si>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</si>
  <si>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</si>
  <si>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</si>
  <si>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</si>
  <si>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</si>
  <si>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</si>
  <si>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</si>
  <si>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</si>
  <si>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</si>
  <si>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</si>
  <si>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</si>
  <si>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</si>
  <si>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</si>
  <si>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</si>
  <si>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</si>
  <si>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</si>
  <si>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</si>
  <si>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</si>
  <si>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</si>
  <si>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</si>
  <si>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</si>
  <si>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</si>
  <si>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</si>
  <si>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</si>
  <si>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</si>
  <si>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</si>
  <si>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</si>
  <si>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</si>
  <si>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</si>
  <si>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</si>
  <si>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</si>
  <si>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</si>
  <si>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</si>
  <si>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</si>
  <si>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</si>
  <si>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</si>
  <si>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</si>
  <si>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</si>
  <si>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</si>
  <si>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</si>
  <si>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</si>
  <si>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</si>
  <si>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</si>
  <si>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</si>
  <si>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</si>
  <si>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</si>
  <si>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</si>
  <si>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</si>
  <si>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</si>
  <si>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</si>
  <si>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</si>
  <si>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</si>
  <si>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</si>
  <si>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</si>
  <si>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</si>
  <si>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</si>
  <si>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</si>
  <si>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</si>
  <si>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</si>
  <si>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</si>
  <si>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</si>
  <si>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</si>
  <si>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</si>
  <si>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</si>
  <si>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</si>
  <si>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</si>
  <si>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</si>
  <si>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</si>
  <si>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</si>
  <si>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</si>
  <si>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</si>
  <si>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</si>
  <si>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</si>
  <si>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</si>
  <si>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</si>
  <si>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</si>
  <si>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</si>
  <si>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</si>
  <si>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</si>
  <si>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</si>
  <si>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</si>
  <si>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</si>
  <si>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</si>
  <si>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</si>
  <si>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</si>
  <si>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</si>
  <si>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</si>
  <si>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</si>
  <si>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</si>
  <si>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</si>
  <si>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</si>
  <si>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</si>
  <si>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</si>
  <si>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</si>
  <si>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</si>
  <si>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</si>
  <si>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</si>
  <si>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</si>
  <si>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</si>
  <si>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</si>
  <si>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</si>
  <si>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</si>
  <si>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</si>
  <si>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</si>
  <si>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</si>
  <si>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</si>
  <si>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</si>
  <si>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</si>
  <si>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</si>
  <si>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</si>
  <si>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</si>
  <si>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</si>
  <si>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</si>
  <si>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</si>
  <si>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</si>
  <si>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</si>
  <si>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</si>
  <si>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</si>
  <si>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</si>
  <si>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</si>
  <si>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</si>
  <si>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</si>
  <si>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</si>
  <si>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</si>
  <si>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</si>
  <si>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</si>
  <si>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</si>
  <si>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</si>
  <si>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</si>
  <si>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</si>
  <si>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</si>
  <si>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</si>
  <si>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</si>
  <si>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</si>
  <si>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</si>
  <si>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</si>
  <si>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</si>
  <si>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</si>
  <si>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</si>
  <si>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</si>
  <si>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</si>
  <si>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</si>
  <si>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</si>
  <si>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</si>
  <si>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</si>
  <si>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</si>
  <si>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</si>
  <si>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</si>
  <si>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</si>
  <si>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</si>
  <si>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</si>
  <si>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</si>
  <si>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</si>
  <si>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</si>
  <si>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</si>
  <si>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</si>
  <si>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</si>
  <si>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</si>
  <si>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</si>
  <si>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</si>
  <si>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</si>
  <si>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</si>
  <si>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</si>
  <si>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</si>
  <si>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</si>
  <si>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</si>
  <si>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</si>
  <si>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</si>
  <si>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</si>
  <si>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</si>
  <si>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</si>
  <si>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</si>
  <si>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</si>
  <si>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</si>
  <si>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</si>
  <si>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</si>
  <si>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</si>
  <si>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</si>
  <si>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</si>
  <si>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</si>
  <si>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</si>
  <si>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</si>
  <si>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</si>
  <si>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</si>
  <si>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</si>
  <si>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</si>
  <si>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</si>
  <si>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</si>
  <si>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</si>
  <si>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</si>
  <si>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</si>
  <si>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</si>
  <si>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</si>
  <si>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</si>
  <si>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</si>
  <si>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</si>
  <si>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</si>
  <si>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</si>
  <si>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</si>
  <si>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</si>
  <si>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</si>
  <si>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</si>
  <si>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</si>
  <si>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</si>
  <si>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</si>
  <si>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</si>
  <si>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</si>
  <si>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</si>
  <si>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</si>
  <si>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</si>
  <si>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</si>
  <si>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</si>
  <si>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</si>
  <si>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</si>
  <si>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</si>
  <si>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</si>
  <si>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</si>
  <si>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</si>
  <si>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</si>
  <si>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</si>
  <si>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</si>
  <si>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</si>
  <si>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</si>
  <si>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</si>
  <si>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</si>
  <si>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</si>
  <si>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</si>
  <si>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</si>
  <si>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</si>
  <si>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</si>
  <si>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</si>
  <si>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</si>
  <si>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</si>
  <si>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</si>
  <si>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</si>
  <si>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</si>
  <si>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</si>
  <si>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</si>
  <si>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</si>
  <si>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</si>
  <si>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</si>
  <si>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</si>
  <si>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</si>
  <si>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</si>
  <si>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</si>
  <si>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</si>
  <si>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</si>
  <si>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</si>
  <si>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</si>
  <si>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</si>
  <si>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</si>
  <si>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</si>
  <si>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</si>
  <si>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</si>
  <si>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</si>
  <si>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</si>
  <si>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</si>
  <si>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</si>
  <si>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</si>
  <si>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</si>
  <si>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</si>
  <si>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</si>
  <si>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</si>
  <si>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</si>
  <si>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</si>
  <si>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</si>
  <si>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</si>
  <si>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</si>
  <si>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</si>
  <si>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</si>
  <si>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</si>
  <si>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</si>
  <si>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</si>
  <si>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</si>
  <si>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</si>
  <si>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</si>
  <si>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</si>
  <si>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</si>
  <si>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</si>
  <si>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</si>
  <si>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</si>
  <si>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</si>
  <si>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</si>
  <si>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</si>
  <si>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</si>
  <si>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</si>
  <si>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</si>
  <si>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</si>
  <si>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</si>
  <si>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</si>
  <si>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</si>
  <si>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</si>
  <si>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</si>
  <si>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</si>
  <si>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</si>
  <si>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</si>
  <si>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</si>
  <si>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</si>
  <si>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</si>
  <si>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</si>
  <si>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</si>
  <si>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</si>
  <si>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</si>
  <si>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</si>
  <si>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</si>
  <si>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</si>
  <si>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</si>
  <si>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</si>
  <si>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</si>
  <si>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</si>
  <si>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</si>
  <si>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</si>
  <si>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</si>
  <si>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</si>
  <si>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</si>
  <si>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</si>
  <si>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</si>
  <si>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</si>
  <si>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</si>
  <si>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</si>
  <si>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</si>
  <si>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</si>
  <si>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</si>
  <si>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</si>
  <si>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</si>
  <si>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</si>
  <si>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</si>
  <si>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</si>
  <si>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</si>
  <si>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</si>
  <si>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</si>
  <si>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</si>
  <si>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</si>
  <si>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</si>
  <si>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</si>
  <si>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</si>
  <si>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</si>
  <si>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</si>
  <si>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</si>
  <si>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</si>
  <si>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</si>
  <si>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</si>
  <si>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</si>
  <si>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</si>
  <si>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</si>
  <si>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</si>
  <si>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</si>
  <si>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</si>
  <si>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</si>
  <si>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</si>
  <si>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</si>
  <si>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</si>
  <si>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</si>
  <si>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</si>
  <si>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</si>
  <si>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</si>
  <si>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</si>
  <si>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</si>
  <si>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</si>
  <si>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</si>
  <si>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</si>
  <si>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</si>
  <si>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</si>
  <si>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</si>
  <si>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</si>
  <si>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</si>
  <si>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</si>
  <si>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</si>
  <si>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</si>
  <si>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</si>
  <si>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</si>
  <si>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</si>
  <si>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</si>
  <si>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</si>
  <si>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</si>
  <si>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</si>
  <si>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</si>
  <si>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</si>
  <si>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</si>
  <si>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</si>
  <si>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</si>
  <si>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</si>
  <si>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</si>
  <si>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</si>
  <si>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</si>
  <si>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</si>
  <si>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</si>
  <si>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</si>
  <si>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</si>
  <si>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</si>
  <si>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</si>
  <si>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</si>
  <si>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</si>
  <si>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</si>
  <si>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</si>
  <si>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</si>
  <si>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</si>
  <si>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</si>
  <si>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</si>
  <si>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</si>
  <si>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</si>
  <si>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</si>
  <si>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</si>
  <si>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</si>
  <si>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</si>
  <si>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</si>
  <si>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</si>
  <si>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</si>
  <si>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</si>
  <si>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</si>
  <si>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</si>
  <si>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</si>
  <si>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</si>
  <si>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</si>
  <si>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</si>
  <si>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</si>
  <si>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</si>
  <si>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</si>
  <si>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</si>
  <si>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</si>
  <si>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</si>
  <si>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</si>
  <si>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</si>
  <si>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</si>
  <si>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</si>
  <si>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</si>
  <si>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</si>
  <si>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</si>
  <si>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</si>
  <si>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</si>
  <si>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</si>
  <si>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</si>
  <si>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</si>
  <si>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</si>
  <si>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</si>
  <si>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</si>
  <si>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</si>
  <si>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</si>
  <si>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</si>
  <si>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</si>
  <si>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</si>
  <si>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</si>
  <si>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</si>
  <si>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</si>
  <si>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</si>
  <si>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</si>
  <si>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</si>
  <si>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</si>
  <si>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</si>
  <si>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</si>
  <si>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</si>
  <si>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</si>
  <si>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</si>
  <si>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</si>
  <si>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</si>
  <si>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</si>
  <si>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</si>
  <si>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</si>
  <si>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</si>
  <si>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</si>
  <si>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</si>
  <si>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</si>
  <si>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</si>
  <si>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</si>
  <si>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</si>
  <si>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</si>
  <si>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</si>
  <si>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</si>
  <si>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</si>
  <si>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</si>
  <si>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</si>
  <si>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</si>
  <si>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</si>
  <si>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</si>
  <si>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</si>
  <si>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</si>
  <si>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</si>
  <si>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</si>
  <si>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</si>
  <si>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</si>
  <si>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</si>
  <si>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</si>
  <si>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</si>
  <si>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</si>
  <si>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</si>
  <si>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</si>
  <si>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</si>
  <si>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</si>
  <si>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</si>
  <si>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</si>
  <si>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</si>
  <si>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</si>
  <si>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</si>
  <si>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</si>
  <si>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</si>
  <si>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</si>
  <si>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</si>
  <si>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</si>
  <si>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</si>
  <si>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</si>
  <si>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</si>
  <si>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</si>
  <si>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</si>
  <si>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</si>
  <si>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</si>
  <si>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</si>
  <si>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</si>
  <si>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</si>
  <si>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</si>
  <si>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</si>
  <si>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</si>
  <si>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</si>
  <si>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</si>
  <si>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</si>
  <si>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</si>
  <si>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</si>
  <si>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</si>
  <si>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</si>
  <si>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</si>
  <si>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</si>
  <si>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</si>
  <si>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</si>
  <si>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</si>
  <si>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</si>
  <si>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</si>
  <si>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</si>
  <si>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</si>
  <si>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</si>
  <si>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</si>
  <si>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</si>
  <si>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</si>
  <si>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</si>
  <si>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</si>
  <si>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</si>
  <si>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</si>
  <si>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</si>
  <si>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</si>
  <si>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</si>
  <si>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</si>
  <si>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</si>
  <si>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</si>
  <si>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</si>
  <si>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</si>
  <si>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</si>
  <si>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</si>
  <si>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</si>
  <si>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</si>
  <si>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</si>
  <si>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</si>
  <si>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</si>
  <si>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</si>
  <si>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</si>
  <si>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</si>
  <si>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</si>
  <si>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</si>
  <si>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</si>
  <si>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</si>
  <si>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</si>
  <si>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</si>
  <si>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</si>
  <si>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</si>
  <si>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</si>
  <si>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</si>
  <si>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</si>
  <si>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</si>
  <si>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</si>
  <si>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</si>
  <si>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</si>
  <si>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</si>
  <si>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</si>
  <si>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</si>
  <si>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</si>
  <si>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</si>
  <si>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</si>
  <si>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</si>
  <si>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</si>
  <si>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</si>
  <si>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</si>
  <si>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</si>
  <si>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</si>
  <si>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</si>
  <si>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</si>
  <si>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</si>
  <si>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</si>
  <si>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</si>
  <si>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</si>
  <si>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</si>
  <si>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</si>
  <si>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</si>
  <si>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</si>
  <si>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</si>
  <si>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</si>
  <si>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</si>
  <si>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</si>
  <si>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</si>
  <si>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</si>
  <si>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</si>
  <si>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</si>
  <si>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</si>
  <si>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</si>
  <si>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</si>
  <si>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</si>
  <si>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</si>
  <si>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</si>
  <si>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</si>
  <si>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</si>
  <si>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</si>
  <si>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</si>
  <si>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</si>
  <si>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</si>
  <si>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</si>
  <si>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</si>
  <si>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</si>
  <si>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</si>
  <si>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</si>
  <si>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</si>
  <si>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</si>
  <si>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</si>
  <si>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</si>
  <si>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</si>
  <si>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</si>
  <si>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</si>
  <si>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</si>
  <si>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</si>
  <si>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</si>
  <si>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</si>
  <si>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</si>
  <si>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</si>
  <si>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</si>
  <si>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</si>
  <si>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</si>
  <si>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</si>
  <si>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</si>
  <si>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</si>
  <si>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</si>
  <si>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</si>
  <si>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</si>
  <si>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</si>
  <si>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</si>
  <si>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</si>
  <si>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</si>
  <si>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</si>
  <si>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</si>
  <si>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</si>
  <si>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</si>
  <si>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</si>
  <si>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</si>
  <si>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</si>
  <si>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</si>
  <si>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</si>
  <si>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</si>
  <si>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</si>
  <si>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</si>
  <si>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</si>
  <si>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</si>
  <si>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</si>
  <si>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</si>
  <si>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</si>
  <si>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</si>
  <si>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</si>
  <si>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</si>
  <si>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</si>
  <si>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</si>
  <si>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</si>
  <si>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</si>
  <si>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</si>
  <si>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</si>
  <si>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</si>
  <si>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</si>
  <si>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</si>
  <si>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</si>
  <si>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</si>
  <si>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</si>
  <si>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</si>
  <si>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</si>
  <si>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</si>
  <si>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</si>
  <si>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</si>
  <si>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</si>
  <si>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</si>
  <si>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</si>
  <si>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</si>
  <si>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</si>
  <si>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</si>
  <si>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</si>
  <si>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</si>
  <si>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</si>
  <si>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</si>
  <si>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</si>
  <si>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</si>
  <si>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</si>
  <si>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</si>
  <si>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</si>
  <si>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</si>
  <si>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</si>
  <si>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</si>
  <si>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</si>
  <si>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</si>
  <si>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</si>
  <si>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</si>
  <si>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</si>
  <si>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</si>
  <si>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</si>
  <si>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</si>
  <si>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</si>
  <si>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</si>
  <si>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</si>
  <si>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</si>
  <si>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</si>
  <si>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</si>
  <si>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</si>
  <si>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</si>
  <si>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</si>
  <si>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</si>
  <si>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</si>
  <si>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</si>
  <si>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</si>
  <si>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</si>
  <si>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</si>
  <si>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</si>
  <si>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</si>
  <si>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</si>
  <si>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</si>
  <si>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</si>
  <si>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</si>
  <si>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</si>
  <si>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</si>
  <si>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</si>
  <si>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</si>
  <si>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</si>
  <si>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</si>
  <si>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</si>
  <si>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</si>
  <si>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</si>
  <si>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</si>
  <si>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</si>
  <si>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</si>
  <si>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</si>
  <si>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</si>
  <si>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</si>
  <si>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</si>
  <si>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</si>
  <si>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</si>
  <si>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</si>
  <si>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</si>
  <si>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</si>
  <si>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</si>
  <si>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</si>
  <si>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</si>
  <si>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</si>
  <si>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</si>
  <si>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</si>
  <si>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</si>
  <si>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</si>
  <si>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</si>
  <si>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</si>
  <si>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</si>
  <si>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</si>
  <si>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</si>
  <si>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</si>
  <si>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</si>
  <si>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</si>
  <si>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</si>
  <si>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</si>
  <si>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</si>
  <si>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</si>
  <si>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</si>
  <si>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</si>
  <si>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</si>
  <si>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</si>
  <si>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</si>
  <si>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</si>
  <si>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</si>
  <si>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</si>
  <si>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</si>
  <si>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</si>
  <si>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</si>
  <si>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</si>
  <si>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</si>
  <si>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</si>
  <si>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</si>
  <si>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</si>
  <si>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</si>
  <si>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</si>
  <si>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</si>
  <si>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</si>
  <si>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</si>
  <si>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</si>
  <si>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</si>
  <si>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</si>
  <si>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</si>
  <si>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</si>
  <si>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</si>
  <si>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</si>
  <si>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</si>
  <si>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</si>
  <si>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</si>
  <si>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</si>
  <si>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</si>
  <si>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</si>
  <si>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</si>
  <si>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</si>
  <si>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</si>
  <si>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</si>
  <si>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</si>
  <si>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</si>
  <si>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</si>
  <si>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</si>
  <si>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</si>
  <si>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</si>
  <si>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</si>
  <si>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</si>
  <si>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</si>
  <si>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</si>
  <si>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</si>
  <si>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</si>
  <si>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</si>
  <si>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</si>
  <si>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</si>
  <si>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</si>
  <si>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</si>
  <si>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</si>
  <si>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</si>
  <si>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</si>
  <si>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</si>
  <si>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</si>
  <si>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</si>
  <si>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</si>
  <si>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</si>
  <si>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</si>
  <si>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</si>
  <si>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</si>
  <si>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</si>
  <si>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</si>
  <si>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</si>
  <si>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</si>
  <si>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</si>
  <si>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</si>
  <si>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</si>
  <si>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</si>
  <si>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</si>
  <si>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</si>
  <si>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</si>
  <si>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</si>
  <si>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</si>
  <si>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</si>
  <si>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</si>
  <si>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</si>
  <si>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</si>
  <si>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</si>
  <si>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</si>
  <si>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</si>
  <si>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</si>
  <si>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</si>
  <si>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</si>
  <si>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</si>
  <si>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</si>
  <si>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</si>
  <si>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</si>
  <si>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</si>
  <si>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</si>
  <si>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</si>
  <si>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</si>
  <si>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</si>
  <si>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</si>
  <si>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</si>
  <si>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</si>
  <si>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</si>
  <si>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</si>
  <si>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</si>
  <si>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</si>
  <si>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</si>
  <si>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</si>
  <si>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</si>
  <si>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</si>
  <si>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</si>
  <si>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</si>
  <si>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</si>
  <si>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</si>
  <si>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</si>
  <si>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</si>
  <si>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</si>
  <si>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</si>
  <si>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</si>
  <si>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</si>
  <si>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</si>
  <si>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</si>
  <si>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</si>
  <si>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</si>
  <si>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</si>
  <si>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</si>
  <si>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</si>
  <si>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</si>
  <si>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</si>
  <si>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</si>
  <si>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</si>
  <si>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</si>
  <si>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</si>
  <si>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</si>
  <si>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</si>
  <si>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</si>
  <si>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</si>
  <si>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</si>
  <si>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</si>
  <si>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</si>
  <si>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</si>
  <si>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</si>
  <si>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</si>
  <si>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</si>
  <si>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</si>
  <si>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</si>
  <si>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</si>
  <si>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</si>
  <si>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</si>
  <si>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</si>
  <si>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</si>
  <si>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</si>
  <si>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</si>
  <si>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</si>
  <si>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</si>
  <si>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</si>
  <si>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</si>
  <si>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</si>
  <si>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</si>
  <si>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</si>
  <si>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</si>
  <si>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</si>
  <si>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</si>
  <si>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</si>
  <si>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</si>
  <si>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</si>
  <si>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</si>
  <si>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</si>
  <si>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</si>
  <si>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</si>
  <si>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</si>
  <si>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</si>
  <si>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</si>
  <si>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</si>
  <si>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</si>
  <si>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</si>
  <si>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</si>
  <si>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</si>
  <si>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</si>
  <si>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</si>
  <si>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</si>
  <si>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</si>
  <si>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</si>
  <si>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</si>
  <si>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</si>
  <si>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</si>
  <si>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</si>
  <si>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</si>
  <si>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</si>
  <si>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</si>
  <si>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</si>
  <si>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</si>
  <si>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</si>
  <si>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</si>
  <si>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</si>
  <si>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</si>
  <si>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</si>
  <si>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</si>
  <si>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</si>
  <si>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</si>
  <si>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</si>
  <si>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</si>
  <si>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</si>
  <si>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</si>
  <si>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</si>
  <si>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</si>
  <si>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</si>
  <si>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</si>
  <si>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</si>
  <si>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</si>
  <si>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</si>
  <si>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</si>
  <si>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</si>
  <si>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</si>
  <si>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</si>
  <si>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</si>
  <si>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</si>
  <si>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</si>
  <si>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</si>
  <si>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</si>
  <si>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</si>
  <si>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</si>
  <si>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</si>
  <si>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</si>
  <si>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</si>
  <si>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</si>
  <si>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</si>
  <si>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</si>
  <si>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</si>
  <si>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</si>
  <si>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</si>
  <si>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</si>
  <si>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</si>
  <si>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</si>
  <si>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</si>
  <si>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</si>
  <si>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</si>
  <si>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</si>
  <si>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</si>
  <si>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</si>
  <si>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</si>
  <si>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</si>
  <si>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</si>
  <si>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</si>
  <si>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</si>
  <si>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</si>
  <si>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</si>
  <si>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</si>
  <si>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</si>
  <si>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</si>
  <si>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</si>
  <si>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</si>
  <si>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</si>
  <si>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</si>
  <si>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</si>
  <si>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</si>
  <si>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</si>
  <si>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</si>
  <si>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</si>
  <si>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</si>
  <si>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</si>
  <si>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</si>
  <si>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</si>
  <si>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</si>
  <si>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</si>
  <si>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</si>
  <si>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</si>
  <si>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</si>
  <si>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</si>
  <si>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</si>
  <si>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</si>
  <si>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</si>
  <si>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</si>
  <si>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</si>
  <si>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</si>
  <si>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</si>
  <si>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</si>
  <si>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</si>
  <si>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</si>
  <si>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</si>
  <si>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</si>
  <si>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</si>
  <si>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</si>
  <si>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</si>
  <si>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</si>
  <si>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</si>
  <si>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</si>
  <si>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</si>
  <si>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</si>
  <si>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</si>
  <si>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</si>
  <si>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</si>
  <si>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</si>
  <si>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</si>
  <si>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</si>
  <si>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</si>
  <si>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</si>
  <si>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</si>
  <si>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</si>
  <si>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</si>
  <si>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</si>
  <si>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</si>
  <si>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</si>
  <si>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</si>
  <si>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</si>
  <si>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</si>
  <si>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</si>
  <si>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</si>
  <si>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</si>
  <si>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</si>
  <si>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</si>
  <si>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</si>
  <si>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</si>
  <si>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</si>
  <si>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</si>
  <si>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</si>
  <si>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</si>
  <si>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</si>
  <si>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</si>
  <si>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</si>
  <si>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</si>
  <si>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</si>
  <si>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</si>
  <si>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</si>
  <si>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</si>
  <si>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</si>
  <si>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</si>
  <si>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</si>
  <si>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</si>
  <si>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</si>
  <si>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</si>
  <si>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</si>
  <si>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</si>
  <si>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</si>
  <si>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</si>
  <si>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</si>
  <si>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</si>
  <si>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</si>
  <si>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</si>
  <si>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</si>
  <si>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</si>
  <si>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</si>
  <si>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</si>
  <si>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</si>
  <si>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</si>
  <si>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</si>
  <si>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</si>
  <si>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</si>
  <si>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</si>
  <si>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</si>
  <si>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</si>
  <si>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</si>
  <si>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</si>
  <si>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</si>
  <si>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</si>
  <si>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</si>
  <si>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</si>
  <si>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</si>
  <si>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</si>
  <si>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</si>
  <si>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</si>
  <si>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</si>
  <si>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</si>
  <si>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</si>
  <si>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</si>
  <si>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</si>
  <si>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</si>
  <si>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</si>
  <si>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</si>
  <si>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</si>
  <si>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</si>
  <si>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</si>
  <si>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</si>
  <si>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</si>
  <si>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</si>
  <si>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</si>
  <si>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</si>
  <si>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</si>
  <si>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</si>
  <si>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</si>
  <si>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</si>
  <si>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</si>
  <si>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</si>
  <si>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</si>
  <si>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</si>
  <si>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</si>
  <si>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</si>
  <si>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</si>
  <si>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</si>
  <si>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</si>
  <si>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</si>
  <si>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</si>
  <si>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</si>
  <si>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</si>
  <si>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</si>
  <si>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</si>
  <si>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</si>
  <si>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</si>
  <si>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</si>
  <si>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</si>
  <si>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</si>
  <si>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</si>
  <si>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</si>
  <si>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</si>
  <si>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</si>
  <si>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</si>
  <si>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</si>
  <si>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</si>
  <si>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</si>
  <si>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</si>
  <si>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</si>
  <si>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</si>
  <si>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</si>
  <si>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</si>
  <si>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</si>
  <si>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</si>
  <si>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</si>
  <si>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</si>
  <si>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</si>
  <si>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</si>
  <si>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</si>
  <si>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</si>
  <si>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</si>
  <si>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</si>
  <si>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</si>
  <si>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</si>
  <si>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</si>
  <si>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</si>
  <si>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</si>
  <si>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</si>
  <si>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</si>
  <si>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</si>
  <si>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</si>
  <si>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</si>
  <si>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</si>
  <si>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</si>
  <si>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</si>
  <si>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</si>
  <si>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</si>
  <si>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</si>
  <si>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</si>
  <si>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</si>
  <si>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</si>
  <si>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</si>
  <si>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</si>
  <si>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</si>
  <si>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</si>
  <si>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</si>
  <si>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</si>
  <si>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</si>
  <si>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</si>
  <si>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</si>
  <si>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</si>
  <si>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</si>
  <si>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</si>
  <si>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</si>
  <si>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</si>
  <si>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</si>
  <si>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</si>
  <si>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</si>
  <si>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</si>
  <si>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</si>
  <si>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</si>
  <si>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</si>
  <si>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</si>
  <si>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</si>
  <si>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</si>
  <si>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</si>
  <si>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</si>
  <si>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</si>
  <si>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</si>
  <si>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</si>
  <si>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</si>
  <si>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</si>
  <si>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</si>
  <si>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</si>
  <si>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</si>
  <si>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</si>
  <si>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</si>
  <si>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</si>
  <si>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</si>
  <si>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</si>
  <si>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</si>
  <si>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</si>
  <si>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</si>
  <si>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</si>
  <si>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</si>
  <si>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</si>
  <si>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</si>
  <si>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</si>
  <si>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</si>
  <si>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</si>
  <si>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</si>
  <si>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</si>
  <si>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</si>
  <si>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</si>
  <si>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</si>
  <si>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</si>
  <si>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</si>
  <si>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</si>
  <si>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</si>
  <si>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</si>
  <si>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</si>
  <si>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</si>
  <si>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</si>
  <si>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</si>
  <si>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</si>
  <si>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</si>
  <si>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</si>
  <si>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</si>
  <si>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</si>
  <si>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</si>
  <si>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</si>
  <si>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</si>
  <si>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</si>
  <si>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</si>
  <si>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</si>
  <si>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</si>
  <si>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</si>
  <si>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</si>
  <si>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</si>
  <si>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</si>
  <si>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</si>
  <si>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</si>
  <si>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</si>
  <si>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</si>
  <si>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</si>
  <si>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</si>
  <si>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</si>
  <si>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</si>
  <si>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</si>
  <si>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</si>
  <si>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</si>
  <si>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</si>
  <si>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</si>
  <si>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</si>
  <si>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</si>
  <si>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</si>
  <si>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</si>
  <si>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</si>
  <si>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</si>
  <si>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</si>
  <si>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</si>
  <si>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</si>
  <si>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</si>
  <si>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</si>
  <si>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</si>
  <si>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</si>
  <si>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</si>
  <si>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</si>
  <si>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</si>
  <si>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</si>
  <si>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</si>
  <si>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</si>
  <si>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</si>
  <si>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</si>
  <si>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</si>
  <si>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</si>
  <si>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</si>
  <si>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</si>
  <si>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</si>
  <si>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</si>
  <si>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</si>
  <si>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</si>
  <si>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</si>
  <si>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</si>
  <si>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</si>
  <si>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</si>
  <si>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</si>
  <si>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</si>
  <si>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</si>
  <si>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</si>
  <si>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</si>
  <si>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</si>
  <si>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</si>
  <si>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</si>
  <si>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</si>
  <si>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</si>
  <si>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</si>
  <si>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</si>
  <si>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</si>
  <si>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</si>
  <si>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</si>
  <si>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</si>
  <si>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</si>
  <si>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</si>
  <si>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</si>
  <si>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</si>
  <si>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</si>
  <si>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</si>
  <si>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</si>
  <si>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</si>
  <si>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</si>
  <si>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</si>
  <si>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</si>
  <si>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</si>
  <si>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</si>
  <si>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</si>
  <si>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</si>
  <si>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</si>
  <si>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</si>
  <si>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</si>
  <si>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</si>
  <si>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</si>
  <si>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</si>
  <si>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</si>
  <si>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</si>
  <si>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</si>
  <si>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</si>
  <si>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</si>
  <si>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</si>
  <si>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</si>
  <si>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</si>
  <si>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</si>
  <si>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</si>
  <si>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</si>
  <si>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</si>
  <si>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</si>
  <si>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</si>
  <si>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</si>
  <si>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</si>
  <si>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</si>
  <si>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</si>
  <si>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</si>
  <si>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</si>
  <si>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</si>
  <si>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</si>
  <si>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</si>
  <si>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</si>
  <si>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</si>
  <si>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</si>
  <si>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</si>
  <si>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</si>
  <si>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</si>
  <si>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</si>
  <si>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</si>
  <si>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</si>
  <si>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</si>
  <si>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</si>
  <si>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</si>
  <si>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</si>
  <si>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</si>
  <si>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</si>
  <si>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</si>
  <si>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</si>
  <si>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</si>
  <si>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</si>
  <si>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</si>
  <si>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</si>
  <si>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</si>
  <si>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</si>
  <si>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</si>
  <si>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</si>
  <si>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</si>
  <si>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</si>
  <si>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</si>
  <si>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</si>
  <si>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</si>
  <si>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</si>
  <si>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</si>
  <si>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</si>
  <si>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</si>
  <si>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</si>
  <si>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</si>
  <si>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</si>
  <si>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</si>
  <si>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</si>
  <si>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</si>
  <si>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</si>
  <si>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</si>
  <si>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</si>
  <si>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</si>
  <si>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</si>
  <si>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</si>
  <si>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</si>
  <si>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</si>
  <si>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</si>
  <si>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</si>
  <si>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</si>
  <si>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</si>
  <si>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</si>
  <si>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</si>
  <si>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</si>
  <si>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</si>
  <si>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</si>
  <si>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</si>
  <si>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</si>
  <si>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</si>
  <si>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</si>
  <si>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</si>
  <si>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</si>
  <si>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</si>
  <si>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</si>
  <si>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</si>
  <si>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</si>
  <si>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</si>
  <si>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</si>
  <si>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</si>
  <si>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</si>
  <si>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</si>
  <si>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</si>
  <si>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</si>
  <si>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</si>
  <si>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</si>
  <si>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</si>
  <si>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</si>
  <si>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</si>
  <si>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</si>
  <si>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</si>
  <si>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</si>
  <si>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</si>
  <si>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</si>
  <si>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</si>
  <si>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</si>
  <si>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</si>
  <si>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</si>
  <si>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</si>
  <si>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</si>
  <si>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</si>
  <si>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</si>
  <si>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</si>
  <si>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</si>
  <si>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</si>
  <si>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</si>
  <si>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</si>
  <si>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</si>
  <si>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</si>
  <si>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</si>
  <si>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</si>
  <si>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</si>
  <si>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</si>
  <si>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</si>
  <si>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</si>
  <si>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</si>
  <si>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</si>
  <si>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</si>
  <si>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</si>
  <si>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</si>
  <si>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</si>
  <si>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</si>
  <si>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</si>
  <si>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</si>
  <si>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</si>
  <si>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</si>
  <si>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</si>
  <si>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</si>
  <si>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</si>
  <si>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</si>
  <si>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</si>
  <si>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</si>
  <si>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</si>
  <si>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</si>
  <si>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</si>
  <si>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</si>
  <si>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</si>
  <si>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</si>
  <si>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</si>
  <si>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</si>
  <si>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</si>
  <si>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</si>
  <si>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</si>
  <si>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</si>
  <si>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</si>
  <si>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</si>
  <si>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</si>
  <si>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</si>
  <si>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</si>
  <si>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</si>
  <si>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</si>
  <si>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</si>
  <si>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</si>
  <si>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</si>
  <si>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</si>
  <si>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</si>
  <si>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</si>
  <si>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</si>
  <si>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</si>
  <si>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</si>
  <si>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</si>
  <si>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</si>
  <si>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</si>
  <si>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</si>
  <si>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</si>
  <si>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</si>
  <si>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</si>
  <si>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</si>
  <si>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</si>
  <si>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</si>
  <si>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</si>
  <si>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</si>
  <si>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</si>
  <si>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</si>
  <si>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</si>
  <si>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</si>
  <si>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</si>
  <si>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</si>
  <si>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</si>
  <si>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</si>
  <si>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</si>
  <si>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</si>
  <si>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</si>
  <si>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</si>
  <si>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</si>
  <si>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</si>
  <si>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</si>
  <si>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</si>
  <si>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</si>
  <si>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</si>
  <si>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</si>
  <si>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</si>
  <si>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</si>
  <si>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</si>
  <si>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</si>
  <si>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</si>
  <si>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</si>
  <si>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</si>
  <si>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</si>
  <si>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</si>
  <si>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</si>
  <si>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</si>
  <si>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</si>
  <si>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</si>
  <si>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</si>
  <si>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</si>
  <si>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</si>
  <si>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</si>
  <si>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</si>
  <si>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</si>
  <si>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</si>
  <si>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</si>
  <si>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</si>
  <si>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</si>
  <si>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</si>
  <si>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</si>
  <si>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</si>
  <si>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</si>
  <si>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</si>
  <si>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</si>
  <si>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</si>
  <si>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</si>
  <si>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</si>
  <si>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</si>
  <si>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</si>
  <si>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</si>
  <si>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</si>
  <si>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</si>
  <si>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</si>
  <si>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</si>
  <si>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</si>
  <si>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</si>
  <si>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</si>
  <si>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</si>
  <si>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</si>
  <si>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</si>
  <si>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</si>
  <si>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</si>
  <si>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</si>
  <si>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</si>
  <si>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</si>
  <si>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</si>
  <si>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</si>
  <si>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</si>
  <si>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</si>
  <si>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</si>
  <si>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</si>
  <si>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</si>
  <si>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</si>
  <si>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</si>
  <si>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</si>
  <si>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</si>
  <si>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</si>
  <si>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</si>
  <si>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</si>
  <si>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</si>
  <si>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</si>
  <si>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</si>
  <si>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</si>
  <si>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</si>
  <si>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</si>
  <si>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</si>
  <si>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</si>
  <si>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</si>
  <si>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</si>
  <si>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</si>
  <si>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</si>
  <si>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</si>
  <si>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</si>
  <si>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</si>
  <si>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</si>
  <si>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</si>
  <si>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</si>
  <si>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</si>
  <si>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</si>
  <si>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</si>
  <si>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</si>
  <si>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</si>
  <si>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</si>
  <si>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</si>
  <si>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</si>
  <si>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</si>
  <si>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</si>
  <si>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</si>
  <si>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</si>
  <si>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</si>
  <si>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</si>
  <si>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</si>
  <si>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</si>
  <si>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</si>
  <si>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</si>
  <si>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</si>
  <si>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</si>
  <si>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</si>
  <si>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</si>
  <si>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</si>
  <si>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</si>
  <si>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</si>
  <si>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</si>
  <si>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</si>
  <si>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</si>
  <si>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</si>
  <si>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</si>
  <si>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</si>
  <si>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</si>
  <si>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</si>
  <si>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</si>
  <si>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</si>
  <si>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</si>
  <si>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</si>
  <si>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</si>
  <si>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</si>
  <si>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</si>
  <si>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</si>
  <si>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</si>
  <si>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</si>
  <si>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</si>
  <si>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</si>
  <si>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</si>
  <si>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</si>
  <si>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</si>
  <si>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</si>
  <si>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</si>
  <si>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</si>
  <si>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</si>
  <si>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</si>
  <si>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</si>
  <si>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</si>
  <si>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</si>
  <si>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</si>
  <si>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</si>
  <si>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</si>
  <si>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</si>
  <si>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</si>
  <si>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</si>
  <si>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</si>
  <si>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</si>
  <si>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</si>
  <si>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</si>
  <si>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</si>
  <si>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</si>
  <si>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</si>
  <si>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</si>
  <si>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</si>
  <si>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</si>
  <si>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</si>
  <si>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</si>
  <si>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</si>
  <si>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</si>
  <si>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</si>
  <si>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</si>
  <si>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</si>
  <si>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</si>
  <si>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</si>
  <si>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</si>
  <si>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</si>
  <si>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</si>
  <si>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</si>
  <si>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</si>
  <si>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</si>
  <si>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</si>
  <si>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</si>
  <si>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</si>
  <si>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</si>
  <si>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</si>
  <si>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</si>
  <si>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</si>
  <si>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</si>
  <si>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</si>
  <si>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</si>
  <si>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</si>
  <si>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</si>
  <si>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</si>
  <si>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</si>
  <si>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</si>
  <si>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</si>
  <si>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</si>
  <si>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</si>
  <si>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</si>
  <si>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</si>
  <si>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</si>
  <si>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</si>
  <si>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</si>
  <si>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</si>
  <si>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</si>
  <si>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</si>
  <si>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</si>
  <si>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</si>
  <si>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</si>
  <si>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</si>
  <si>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</si>
  <si>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</si>
  <si>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</si>
  <si>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</si>
  <si>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</si>
  <si>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</si>
  <si>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</si>
  <si>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</si>
  <si>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</si>
  <si>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</si>
  <si>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</si>
  <si>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</si>
  <si>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</si>
  <si>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</si>
  <si>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</si>
  <si>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</si>
  <si>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</si>
  <si>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</si>
  <si>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</si>
  <si>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</si>
  <si>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</si>
  <si>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</si>
  <si>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</si>
  <si>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</si>
  <si>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</si>
  <si>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</si>
  <si>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</si>
  <si>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</si>
  <si>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</si>
  <si>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</si>
  <si>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</si>
  <si>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</si>
  <si>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</si>
  <si>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</si>
  <si>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</si>
  <si>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</si>
  <si>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</si>
  <si>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</si>
  <si>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</si>
  <si>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</si>
  <si>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</si>
  <si>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</si>
  <si>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</si>
  <si>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</si>
  <si>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</si>
  <si>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</si>
  <si>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</si>
  <si>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</si>
  <si>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</si>
  <si>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</si>
  <si>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</si>
  <si>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</si>
  <si>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</si>
  <si>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</si>
  <si>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</si>
  <si>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</si>
  <si>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</si>
  <si>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</si>
  <si>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</si>
  <si>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</si>
  <si>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</si>
  <si>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</si>
  <si>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</si>
  <si>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</si>
  <si>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</si>
  <si>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</si>
  <si>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</si>
  <si>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</si>
  <si>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</si>
  <si>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</si>
  <si>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</si>
  <si>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</si>
  <si>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</si>
  <si>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</si>
  <si>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</si>
  <si>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</si>
  <si>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</si>
  <si>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</si>
  <si>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</si>
  <si>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</si>
  <si>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</si>
  <si>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</si>
  <si>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</si>
  <si>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</si>
  <si>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</si>
  <si>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</si>
  <si>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</si>
  <si>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</si>
  <si>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</si>
  <si>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</si>
  <si>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</si>
  <si>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</si>
  <si>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</si>
  <si>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</si>
  <si>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</si>
  <si>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</si>
  <si>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</si>
  <si>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</si>
  <si>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</si>
  <si>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</si>
  <si>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</si>
  <si>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</si>
  <si>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</si>
  <si>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</si>
  <si>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</si>
  <si>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</si>
  <si>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</si>
  <si>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</si>
  <si>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</si>
  <si>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</si>
  <si>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</si>
  <si>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</si>
  <si>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</si>
  <si>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</si>
  <si>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</si>
  <si>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</si>
  <si>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</si>
  <si>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</si>
  <si>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</si>
  <si>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</si>
  <si>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</si>
  <si>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</si>
  <si>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</si>
  <si>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</si>
  <si>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</si>
  <si>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</si>
  <si>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</si>
  <si>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</si>
  <si>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</si>
  <si>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</si>
  <si>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</si>
  <si>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</si>
  <si>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</si>
  <si>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</si>
  <si>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</si>
  <si>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</si>
  <si>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</si>
  <si>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</si>
  <si>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</si>
  <si>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</si>
  <si>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</si>
  <si>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</si>
  <si>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</si>
  <si>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</si>
  <si>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</si>
  <si>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</si>
  <si>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</si>
  <si>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</si>
  <si>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</si>
  <si>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</si>
  <si>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</si>
  <si>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</si>
  <si>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</si>
  <si>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</si>
  <si>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</si>
  <si>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</si>
  <si>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</si>
  <si>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</si>
  <si>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</si>
  <si>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</si>
  <si>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</si>
  <si>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</si>
  <si>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</si>
  <si>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</si>
  <si>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</si>
  <si>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</si>
  <si>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</si>
  <si>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</si>
  <si>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</si>
  <si>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</si>
  <si>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</si>
  <si>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</si>
  <si>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</si>
  <si>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</si>
  <si>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</si>
  <si>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</si>
  <si>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</si>
  <si>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</si>
  <si>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</si>
  <si>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</si>
  <si>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</si>
  <si>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</si>
  <si>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</si>
  <si>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</si>
  <si>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</si>
  <si>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</si>
  <si>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</si>
  <si>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</si>
  <si>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</si>
  <si>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</si>
  <si>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</si>
  <si>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</si>
  <si>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</si>
  <si>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</si>
  <si>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</si>
  <si>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</si>
  <si>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</si>
  <si>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</si>
  <si>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</si>
  <si>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</si>
  <si>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</si>
  <si>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</si>
  <si>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</si>
  <si>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</si>
  <si>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</si>
  <si>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</si>
  <si>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</si>
  <si>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</si>
  <si>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</si>
  <si>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</si>
  <si>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</si>
  <si>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</si>
  <si>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</si>
  <si>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</si>
  <si>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</si>
  <si>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</si>
  <si>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</si>
  <si>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</si>
  <si>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</si>
  <si>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</si>
  <si>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</si>
  <si>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</si>
  <si>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</si>
  <si>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</si>
  <si>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</si>
  <si>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</si>
  <si>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</si>
  <si>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</si>
  <si>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</si>
  <si>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</si>
  <si>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</si>
  <si>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</si>
  <si>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</si>
  <si>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</si>
  <si>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</si>
  <si>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</si>
  <si>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</si>
  <si>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</si>
  <si>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</si>
  <si>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</si>
  <si>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</si>
  <si>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</si>
  <si>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</si>
  <si>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</si>
  <si>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</si>
  <si>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</si>
  <si>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</si>
  <si>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</si>
  <si>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</si>
  <si>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</si>
  <si>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</si>
  <si>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</si>
  <si>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</si>
  <si>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</si>
  <si>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</si>
  <si>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</si>
  <si>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</si>
  <si>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</si>
  <si>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</si>
  <si>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</si>
  <si>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</si>
  <si>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</si>
  <si>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</si>
  <si>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</si>
  <si>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</si>
  <si>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</si>
  <si>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</si>
  <si>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</si>
  <si>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</si>
  <si>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</si>
  <si>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</si>
  <si>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</si>
  <si>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</si>
  <si>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</si>
  <si>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</si>
  <si>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</si>
  <si>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</si>
  <si>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</si>
  <si>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</si>
  <si>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</si>
  <si>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</si>
  <si>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</si>
  <si>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</si>
  <si>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</si>
  <si>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</si>
  <si>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</si>
  <si>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</si>
  <si>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</si>
  <si>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</si>
  <si>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</si>
  <si>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</si>
  <si>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</si>
  <si>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</si>
  <si>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</si>
  <si>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</si>
  <si>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</si>
  <si>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</si>
  <si>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</si>
  <si>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</si>
  <si>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</si>
  <si>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</si>
  <si>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</si>
  <si>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</si>
  <si>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</si>
  <si>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</si>
  <si>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</si>
  <si>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</si>
  <si>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</si>
  <si>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</si>
  <si>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</si>
  <si>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</si>
  <si>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</si>
  <si>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</si>
  <si>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</si>
  <si>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</si>
  <si>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</si>
  <si>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</si>
  <si>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</si>
  <si>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</si>
  <si>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</si>
  <si>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</si>
  <si>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</si>
  <si>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</si>
  <si>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</si>
  <si>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</si>
  <si>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</si>
  <si>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</si>
  <si>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</si>
  <si>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</si>
  <si>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</si>
  <si>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</si>
  <si>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</si>
  <si>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</si>
  <si>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</si>
  <si>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</si>
  <si>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</si>
  <si>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</si>
  <si>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</si>
  <si>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</si>
  <si>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</si>
  <si>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</si>
  <si>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</si>
  <si>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</si>
  <si>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</si>
  <si>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</si>
  <si>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</si>
  <si>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</si>
  <si>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</si>
  <si>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</si>
  <si>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</si>
  <si>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</si>
  <si>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</si>
  <si>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</si>
  <si>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</si>
  <si>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</si>
  <si>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</si>
  <si>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</si>
  <si>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</si>
  <si>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</si>
  <si>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</si>
  <si>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</si>
  <si>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</si>
  <si>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</si>
  <si>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</si>
  <si>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</si>
  <si>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</si>
  <si>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</si>
  <si>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</si>
  <si>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</si>
  <si>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</si>
  <si>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</si>
  <si>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</si>
  <si>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</si>
  <si>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</si>
  <si>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</si>
  <si>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</si>
  <si>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</si>
  <si>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</si>
  <si>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</si>
  <si>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</si>
  <si>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</si>
  <si>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</si>
  <si>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</si>
  <si>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</si>
  <si>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</si>
  <si>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</si>
  <si>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</si>
  <si>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</si>
  <si>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</si>
  <si>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</si>
  <si>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</si>
  <si>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</si>
  <si>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</si>
  <si>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</si>
  <si>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</si>
  <si>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</si>
  <si>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</si>
  <si>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</si>
  <si>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</si>
  <si>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</si>
  <si>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</si>
  <si>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</si>
  <si>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</si>
  <si>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</si>
  <si>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</si>
  <si>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</si>
  <si>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</si>
  <si>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</si>
  <si>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</si>
  <si>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</si>
  <si>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</si>
  <si>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</si>
  <si>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</si>
  <si>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</si>
  <si>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</si>
  <si>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</si>
  <si>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</si>
  <si>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</si>
  <si>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</si>
  <si>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</si>
  <si>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</si>
  <si>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</si>
  <si>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</si>
  <si>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</si>
  <si>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</si>
  <si>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</si>
  <si>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</si>
  <si>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</si>
  <si>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</si>
  <si>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</si>
  <si>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</si>
  <si>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</si>
  <si>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</si>
  <si>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</si>
  <si>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</si>
  <si>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</si>
  <si>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</si>
  <si>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</si>
  <si>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</si>
  <si>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</si>
  <si>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</si>
  <si>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</si>
  <si>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</si>
  <si>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</si>
  <si>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</si>
  <si>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</si>
  <si>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</si>
  <si>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</si>
  <si>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</si>
  <si>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</si>
  <si>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</si>
  <si>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</si>
  <si>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</si>
  <si>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</si>
  <si>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</si>
  <si>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</si>
  <si>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</si>
  <si>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</si>
  <si>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</si>
  <si>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</si>
  <si>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</si>
  <si>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</si>
  <si>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</si>
  <si>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</si>
  <si>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</si>
  <si>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</si>
  <si>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</si>
  <si>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</si>
  <si>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</si>
  <si>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</si>
  <si>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</si>
  <si>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</si>
  <si>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</si>
  <si>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</si>
  <si>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</si>
  <si>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</si>
  <si>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</si>
  <si>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</si>
  <si>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</si>
  <si>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</si>
  <si>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</si>
  <si>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</si>
  <si>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</si>
  <si>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</si>
  <si>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</si>
  <si>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</si>
  <si>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</si>
  <si>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</si>
  <si>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</si>
  <si>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</si>
  <si>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</si>
  <si>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</si>
  <si>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</si>
  <si>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</si>
  <si>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</si>
  <si>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</si>
  <si>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</si>
  <si>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</si>
  <si>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</si>
  <si>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</si>
  <si>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</si>
  <si>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</si>
  <si>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</si>
  <si>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</si>
  <si>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</si>
  <si>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</si>
  <si>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</si>
  <si>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</si>
  <si>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</si>
  <si>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</si>
  <si>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</si>
  <si>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</si>
  <si>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</si>
  <si>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</si>
  <si>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</si>
  <si>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</si>
  <si>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</si>
  <si>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</si>
  <si>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</si>
  <si>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</si>
  <si>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</si>
  <si>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</si>
  <si>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</si>
  <si>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</si>
  <si>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</si>
  <si>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</si>
  <si>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</si>
  <si>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</si>
  <si>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</si>
  <si>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</si>
  <si>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</si>
  <si>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</si>
  <si>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</si>
  <si>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</si>
  <si>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</si>
  <si>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</si>
  <si>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</si>
  <si>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</si>
  <si>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</si>
  <si>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</si>
  <si>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</si>
  <si>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</si>
  <si>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</si>
  <si>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</si>
  <si>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</si>
  <si>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</si>
  <si>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</si>
  <si>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</si>
  <si>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</si>
  <si>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</si>
  <si>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</si>
  <si>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</si>
  <si>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</si>
  <si>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</si>
  <si>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</si>
  <si>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</si>
  <si>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</si>
  <si>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</si>
  <si>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</si>
  <si>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</si>
  <si>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</si>
  <si>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</si>
  <si>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</si>
  <si>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</si>
  <si>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</si>
  <si>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</si>
  <si>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</si>
  <si>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</si>
  <si>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</si>
  <si>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</si>
  <si>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</si>
  <si>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</si>
  <si>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</si>
  <si>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</si>
  <si>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</si>
  <si>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</si>
  <si>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</si>
  <si>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</si>
  <si>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</si>
  <si>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</si>
  <si>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</si>
  <si>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</si>
  <si>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</si>
  <si>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</si>
  <si>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</si>
  <si>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</si>
  <si>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</si>
  <si>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</si>
  <si>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</si>
  <si>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</si>
  <si>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</si>
  <si>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</si>
  <si>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</si>
  <si>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</si>
  <si>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</si>
  <si>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</si>
  <si>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</si>
  <si>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</si>
  <si>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</si>
  <si>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</si>
  <si>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</si>
  <si>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</si>
  <si>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</si>
  <si>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</si>
  <si>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</si>
  <si>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</si>
  <si>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</si>
  <si>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</si>
  <si>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</si>
  <si>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</si>
  <si>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</si>
  <si>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</si>
  <si>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</si>
  <si>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</si>
  <si>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</si>
  <si>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</si>
  <si>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</si>
  <si>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</si>
  <si>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</si>
  <si>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</si>
  <si>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</si>
  <si>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</si>
  <si>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</si>
  <si>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</si>
  <si>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</si>
  <si>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</si>
  <si>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</si>
  <si>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</si>
  <si>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</si>
  <si>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</si>
  <si>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</si>
  <si>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</si>
  <si>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</si>
  <si>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</si>
  <si>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</si>
  <si>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</si>
  <si>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</si>
  <si>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</si>
  <si>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</si>
  <si>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</si>
  <si>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</si>
  <si>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</si>
  <si>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</si>
  <si>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</si>
  <si>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</si>
  <si>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</si>
  <si>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</si>
  <si>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</si>
  <si>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</si>
  <si>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</si>
  <si>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</si>
  <si>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</si>
  <si>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</si>
  <si>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</si>
  <si>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</si>
  <si>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</si>
  <si>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</si>
  <si>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</si>
  <si>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</si>
  <si>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</si>
  <si>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</si>
  <si>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</si>
  <si>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</si>
  <si>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</si>
  <si>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</si>
  <si>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</si>
  <si>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</si>
  <si>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</si>
  <si>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</si>
  <si>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</si>
  <si>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</si>
  <si>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</si>
  <si>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</si>
  <si>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</si>
  <si>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</si>
  <si>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</si>
  <si>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</si>
  <si>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</si>
  <si>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</si>
  <si>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</si>
  <si>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</si>
  <si>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</si>
  <si>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</si>
  <si>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</si>
  <si>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</si>
  <si>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</si>
  <si>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</si>
  <si>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</si>
  <si>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</si>
  <si>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</si>
  <si>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</si>
  <si>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</si>
  <si>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</si>
  <si>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</si>
  <si>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</si>
  <si>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</si>
  <si>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</si>
  <si>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</si>
  <si>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</si>
  <si>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</si>
  <si>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</si>
  <si>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</si>
  <si>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</si>
  <si>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</si>
  <si>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</si>
  <si>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</si>
  <si>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</si>
  <si>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</si>
  <si>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</si>
  <si>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</si>
  <si>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</si>
  <si>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</si>
  <si>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</si>
  <si>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</si>
  <si>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</si>
  <si>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</si>
  <si>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</si>
  <si>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</si>
  <si>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</si>
  <si>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</si>
  <si>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</si>
  <si>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</si>
  <si>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</si>
  <si>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</si>
  <si>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</si>
  <si>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</si>
  <si>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</si>
  <si>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</si>
  <si>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</si>
  <si>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</si>
  <si>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</si>
  <si>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</si>
  <si>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</si>
  <si>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</si>
  <si>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</si>
  <si>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</si>
  <si>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</si>
  <si>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</si>
  <si>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</si>
  <si>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</si>
  <si>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</si>
  <si>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</si>
  <si>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</si>
  <si>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</si>
  <si>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</si>
  <si>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</si>
  <si>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</si>
  <si>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</si>
  <si>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</si>
  <si>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</si>
  <si>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</si>
  <si>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</si>
  <si>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</si>
  <si>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</si>
  <si>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</si>
  <si>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</si>
  <si>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</si>
  <si>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</si>
  <si>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</si>
  <si>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</si>
  <si>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</si>
  <si>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</si>
  <si>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</si>
  <si>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</si>
  <si>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</si>
  <si>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</si>
  <si>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</si>
  <si>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</si>
  <si>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</si>
  <si>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</si>
  <si>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</si>
  <si>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</si>
  <si>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</si>
  <si>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</si>
  <si>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</si>
  <si>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</si>
  <si>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</si>
  <si>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</si>
  <si>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</si>
  <si>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</si>
  <si>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</si>
  <si>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</si>
  <si>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</si>
  <si>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</si>
  <si>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</si>
  <si>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</si>
  <si>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</si>
  <si>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</si>
  <si>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</si>
  <si>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</si>
  <si>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</si>
  <si>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</si>
  <si>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</si>
  <si>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</si>
  <si>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</si>
  <si>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</si>
  <si>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</si>
  <si>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</si>
  <si>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</si>
  <si>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</si>
  <si>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</si>
  <si>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</si>
  <si>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</si>
  <si>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</si>
  <si>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</si>
  <si>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</si>
  <si>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</si>
  <si>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</si>
  <si>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</si>
  <si>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</si>
  <si>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</si>
  <si>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</si>
  <si>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</si>
  <si>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</si>
  <si>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</si>
  <si>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</si>
  <si>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</si>
  <si>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</si>
  <si>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</si>
  <si>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</si>
  <si>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</si>
  <si>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</si>
  <si>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</si>
  <si>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</si>
  <si>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</si>
  <si>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</si>
  <si>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</si>
  <si>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</si>
  <si>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</si>
  <si>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</si>
  <si>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</si>
  <si>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</si>
  <si>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</si>
  <si>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</si>
  <si>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</si>
  <si>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</si>
  <si>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</si>
  <si>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</si>
  <si>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</si>
  <si>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</si>
  <si>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</si>
  <si>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</si>
  <si>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</si>
  <si>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</si>
  <si>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</si>
  <si>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</si>
  <si>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</si>
  <si>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</si>
  <si>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</si>
  <si>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</si>
  <si>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</si>
  <si>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</si>
  <si>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</si>
  <si>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</si>
  <si>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</si>
  <si>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</si>
  <si>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</si>
  <si>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</si>
  <si>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</si>
  <si>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</si>
  <si>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</si>
  <si>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</si>
  <si>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</si>
  <si>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</si>
  <si>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</si>
  <si>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</si>
  <si>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</si>
  <si>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</si>
  <si>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</si>
  <si>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</si>
  <si>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</si>
  <si>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</si>
  <si>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</si>
  <si>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</si>
  <si>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</si>
  <si>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</si>
  <si>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</si>
  <si>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</si>
  <si>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</si>
  <si>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</si>
  <si>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</si>
  <si>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</si>
  <si>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</si>
  <si>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</si>
  <si>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</si>
  <si>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</si>
  <si>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</si>
  <si>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</si>
  <si>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</si>
  <si>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</si>
  <si>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</si>
  <si>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</si>
  <si>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</si>
  <si>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</si>
  <si>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</si>
  <si>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</si>
  <si>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</si>
  <si>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</si>
  <si>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</si>
  <si>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</si>
  <si>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</si>
  <si>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</si>
  <si>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</si>
  <si>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</si>
  <si>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</si>
  <si>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</si>
  <si>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</si>
  <si>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</si>
  <si>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</si>
  <si>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</si>
  <si>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</si>
  <si>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</si>
  <si>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</si>
  <si>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</si>
  <si>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</si>
  <si>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</si>
  <si>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</si>
  <si>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</si>
  <si>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</si>
  <si>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</si>
  <si>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</si>
  <si>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</si>
  <si>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</si>
  <si>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</si>
  <si>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</si>
  <si>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</si>
  <si>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</si>
  <si>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</si>
  <si>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</si>
  <si>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</si>
  <si>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</si>
  <si>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</si>
  <si>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</si>
  <si>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</si>
  <si>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</si>
  <si>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</si>
  <si>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</si>
  <si>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</si>
  <si>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</si>
  <si>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</si>
  <si>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</si>
  <si>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</si>
  <si>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</si>
  <si>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</si>
  <si>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</si>
  <si>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</si>
  <si>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</si>
  <si>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</si>
  <si>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</si>
  <si>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</si>
  <si>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</si>
  <si>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</si>
  <si>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</si>
  <si>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</si>
  <si>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</si>
  <si>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</si>
  <si>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</si>
  <si>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</si>
  <si>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</si>
  <si>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</si>
  <si>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</si>
  <si>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</si>
  <si>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</si>
  <si>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</si>
  <si>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</si>
  <si>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</si>
  <si>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</si>
  <si>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</si>
  <si>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</si>
  <si>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</si>
  <si>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</si>
  <si>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</si>
  <si>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</si>
  <si>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</si>
  <si>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</si>
  <si>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</si>
  <si>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</si>
  <si>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</si>
  <si>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</si>
  <si>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</si>
  <si>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</si>
  <si>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</si>
  <si>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</si>
  <si>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</si>
  <si>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</si>
  <si>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</si>
  <si>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</si>
  <si>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</si>
  <si>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</si>
  <si>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</si>
  <si>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</si>
  <si>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</si>
  <si>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</si>
  <si>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</si>
  <si>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</si>
  <si>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</si>
  <si>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</si>
  <si>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</si>
  <si>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</si>
  <si>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</si>
  <si>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</si>
  <si>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</si>
  <si>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</si>
  <si>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</si>
  <si>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</si>
  <si>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</si>
  <si>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</si>
  <si>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</si>
  <si>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</si>
  <si>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</si>
  <si>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</si>
  <si>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</si>
  <si>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</si>
  <si>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</si>
  <si>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</si>
  <si>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</si>
  <si>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</si>
  <si>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</si>
  <si>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</si>
  <si>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</si>
  <si>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</si>
  <si>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</si>
  <si>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</si>
  <si>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</si>
  <si>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</si>
  <si>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</si>
  <si>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</si>
  <si>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</si>
  <si>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</si>
  <si>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</si>
  <si>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</si>
  <si>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</si>
  <si>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</si>
  <si>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</si>
  <si>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</si>
  <si>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</si>
  <si>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</si>
  <si>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</si>
  <si>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</si>
  <si>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</si>
  <si>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</si>
  <si>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</si>
  <si>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</si>
  <si>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</si>
  <si>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</si>
  <si>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</si>
  <si>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</si>
  <si>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</si>
  <si>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</si>
  <si>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</si>
  <si>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</si>
  <si>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</si>
  <si>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</si>
  <si>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</si>
  <si>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</si>
  <si>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</si>
  <si>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</si>
  <si>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</si>
  <si>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</si>
  <si>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</si>
  <si>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</si>
  <si>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</si>
  <si>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</si>
  <si>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</si>
  <si>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</si>
  <si>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</si>
  <si>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</si>
  <si>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</si>
  <si>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</si>
  <si>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</si>
  <si>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</si>
  <si>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</si>
  <si>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</si>
  <si>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</si>
  <si>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</si>
  <si>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</si>
  <si>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</si>
  <si>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</si>
  <si>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</si>
  <si>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</si>
  <si>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</si>
  <si>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</si>
  <si>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</si>
  <si>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</si>
  <si>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</si>
  <si>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</si>
  <si>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</si>
  <si>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</si>
  <si>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</si>
  <si>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</si>
  <si>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</si>
  <si>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</si>
  <si>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</si>
  <si>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</si>
  <si>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</si>
  <si>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</si>
  <si>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</si>
  <si>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</si>
  <si>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</si>
  <si>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</si>
  <si>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</si>
  <si>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</si>
  <si>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</si>
  <si>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</si>
  <si>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</si>
  <si>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</si>
  <si>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</si>
  <si>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</si>
  <si>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</si>
  <si>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</si>
  <si>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</si>
  <si>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</si>
  <si>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</si>
  <si>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</si>
  <si>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</si>
  <si>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</si>
  <si>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</si>
  <si>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</si>
  <si>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</si>
  <si>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</si>
  <si>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</si>
  <si>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</si>
  <si>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</si>
  <si>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</si>
  <si>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</si>
  <si>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</si>
  <si>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</si>
  <si>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</si>
  <si>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</si>
  <si>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</si>
  <si>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</si>
  <si>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</si>
  <si>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</si>
  <si>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</si>
  <si>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</si>
  <si>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</si>
  <si>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</si>
  <si>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</si>
  <si>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</si>
  <si>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</si>
  <si>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</si>
  <si>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</si>
  <si>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</si>
  <si>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</si>
  <si>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</si>
  <si>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</si>
  <si>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</si>
  <si>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</si>
  <si>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</si>
  <si>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</si>
  <si>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</si>
  <si>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</si>
  <si>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</si>
  <si>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</si>
  <si>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</si>
  <si>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</si>
  <si>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</si>
  <si>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</si>
  <si>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</si>
  <si>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</si>
  <si>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</si>
  <si>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</si>
  <si>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</si>
  <si>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</si>
  <si>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</si>
  <si>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</si>
  <si>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</si>
  <si>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</si>
  <si>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</si>
  <si>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</si>
  <si>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</si>
  <si>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</si>
  <si>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</si>
  <si>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</si>
  <si>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</si>
  <si>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</si>
  <si>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</si>
  <si>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</si>
  <si>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</si>
  <si>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</si>
  <si>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</si>
  <si>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</si>
  <si>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</si>
  <si>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</si>
  <si>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</si>
  <si>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</si>
  <si>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</si>
  <si>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</si>
  <si>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</si>
  <si>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</si>
  <si>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</si>
  <si>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</si>
  <si>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</si>
  <si>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</si>
  <si>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</si>
  <si>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</si>
  <si>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</si>
  <si>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</si>
  <si>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</si>
  <si>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</si>
  <si>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</si>
  <si>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</si>
  <si>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</si>
  <si>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</si>
  <si>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</si>
  <si>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</si>
  <si>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</si>
  <si>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</si>
  <si>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</si>
  <si>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</si>
  <si>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</si>
  <si>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</si>
  <si>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</si>
  <si>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</si>
  <si>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</si>
  <si>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</si>
  <si>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</si>
  <si>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</si>
  <si>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</si>
  <si>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</si>
  <si>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</si>
  <si>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</si>
  <si>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</si>
  <si>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</si>
  <si>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</si>
  <si>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</si>
  <si>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</si>
  <si>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</si>
  <si>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</si>
  <si>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</si>
  <si>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</si>
  <si>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</si>
  <si>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</si>
  <si>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</si>
  <si>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</si>
  <si>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</si>
  <si>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</si>
  <si>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</si>
  <si>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</si>
  <si>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</si>
  <si>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</si>
  <si>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</si>
  <si>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</si>
  <si>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</si>
  <si>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</si>
  <si>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</si>
  <si>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</si>
  <si>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</si>
  <si>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</si>
  <si>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</si>
  <si>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</si>
  <si>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</si>
  <si>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</si>
  <si>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</si>
  <si>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</si>
  <si>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</si>
  <si>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</si>
  <si>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</si>
  <si>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</si>
  <si>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</si>
  <si>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</si>
  <si>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</si>
  <si>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</si>
  <si>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</si>
  <si>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</si>
  <si>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</si>
  <si>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</si>
  <si>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</si>
  <si>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</si>
  <si>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</si>
  <si>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</si>
  <si>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</si>
  <si>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</si>
  <si>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</si>
  <si>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</si>
  <si>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</si>
  <si>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</si>
  <si>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</si>
  <si>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</si>
  <si>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</si>
  <si>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</si>
  <si>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</si>
  <si>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</si>
  <si>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</si>
  <si>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</si>
  <si>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</si>
  <si>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</si>
  <si>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</si>
  <si>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</si>
  <si>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</si>
  <si>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</si>
  <si>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</si>
  <si>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</si>
  <si>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</si>
  <si>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</si>
  <si>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</si>
  <si>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</si>
  <si>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</si>
  <si>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</si>
  <si>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</si>
  <si>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</si>
  <si>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</si>
  <si>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</si>
  <si>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</si>
  <si>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</si>
  <si>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</si>
  <si>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</si>
  <si>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</si>
  <si>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</si>
  <si>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</si>
  <si>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</si>
  <si>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</si>
  <si>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</si>
  <si>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</si>
  <si>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</si>
  <si>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</si>
  <si>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</si>
  <si>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</si>
  <si>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</si>
  <si>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</si>
  <si>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</si>
  <si>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</si>
  <si>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</si>
  <si>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</si>
  <si>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</si>
  <si>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</si>
  <si>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</si>
  <si>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</si>
  <si>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</si>
  <si>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</si>
  <si>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</si>
  <si>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</si>
  <si>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</si>
  <si>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</si>
  <si>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</si>
  <si>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</si>
  <si>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</si>
  <si>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</si>
  <si>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</si>
  <si>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</si>
  <si>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</si>
  <si>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</si>
  <si>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</si>
  <si>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</si>
  <si>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</si>
  <si>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</si>
  <si>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</si>
  <si>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</si>
  <si>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</si>
  <si>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</si>
  <si>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</si>
  <si>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</si>
  <si>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</si>
  <si>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</si>
  <si>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</si>
  <si>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</si>
  <si>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</si>
  <si>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</si>
  <si>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</si>
  <si>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</si>
  <si>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</si>
  <si>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</si>
  <si>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</si>
  <si>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</si>
  <si>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</si>
  <si>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</si>
  <si>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</si>
  <si>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</si>
  <si>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</si>
  <si>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</si>
  <si>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</si>
  <si>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</si>
  <si>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</si>
  <si>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</si>
  <si>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</si>
  <si>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</si>
  <si>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</si>
  <si>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</si>
  <si>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</si>
  <si>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</si>
  <si>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</si>
  <si>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</si>
  <si>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</si>
  <si>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</si>
  <si>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</si>
  <si>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</si>
  <si>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</si>
  <si>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</si>
  <si>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</si>
  <si>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</si>
  <si>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</si>
  <si>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</si>
  <si>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</si>
  <si>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</si>
  <si>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</si>
  <si>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</si>
  <si>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</si>
  <si>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</si>
  <si>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</si>
  <si>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</si>
  <si>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</si>
  <si>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</si>
  <si>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</si>
  <si>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</si>
  <si>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</si>
  <si>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</si>
  <si>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</si>
  <si>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</si>
  <si>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</si>
  <si>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</si>
  <si>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</si>
  <si>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</si>
  <si>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</si>
  <si>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</si>
  <si>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</si>
  <si>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</si>
  <si>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</si>
  <si>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</si>
  <si>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</si>
  <si>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</si>
  <si>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</si>
  <si>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</si>
  <si>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</si>
  <si>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</si>
  <si>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</si>
  <si>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</si>
  <si>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</si>
  <si>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</si>
  <si>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</si>
  <si>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</si>
  <si>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</si>
  <si>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</si>
  <si>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</si>
  <si>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</si>
  <si>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</si>
  <si>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</si>
  <si>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</si>
  <si>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</si>
  <si>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</si>
  <si>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</si>
  <si>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</si>
  <si>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</si>
  <si>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</si>
  <si>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</si>
  <si>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</si>
  <si>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</si>
  <si>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</si>
  <si>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</si>
  <si>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</si>
  <si>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</si>
  <si>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</si>
  <si>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</si>
  <si>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</si>
  <si>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</si>
  <si>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</si>
  <si>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</si>
  <si>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</si>
  <si>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</si>
  <si>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</si>
  <si>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</si>
  <si>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</si>
  <si>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</si>
  <si>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</si>
  <si>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</si>
  <si>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</si>
  <si>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</si>
  <si>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</si>
  <si>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</si>
  <si>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</si>
  <si>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</si>
  <si>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</si>
  <si>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</si>
  <si>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</si>
  <si>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</si>
  <si>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</si>
  <si>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</si>
  <si>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</si>
  <si>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</si>
  <si>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</si>
  <si>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</si>
  <si>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</si>
  <si>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</si>
  <si>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</si>
  <si>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</si>
  <si>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</si>
  <si>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</si>
  <si>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</si>
  <si>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</si>
  <si>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</si>
  <si>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</si>
  <si>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</si>
  <si>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</si>
  <si>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</si>
  <si>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</si>
  <si>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</si>
  <si>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</si>
  <si>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</si>
  <si>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</si>
  <si>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</si>
  <si>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</si>
  <si>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</si>
  <si>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</si>
  <si>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</si>
  <si>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</si>
  <si>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</si>
  <si>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</si>
  <si>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</si>
  <si>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</si>
  <si>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</si>
  <si>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</si>
  <si>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</si>
  <si>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</si>
  <si>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</si>
  <si>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</si>
  <si>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</si>
  <si>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</si>
  <si>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</si>
  <si>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</si>
  <si>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</si>
  <si>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</si>
  <si>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</si>
  <si>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</si>
  <si>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</si>
  <si>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</si>
  <si>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</si>
  <si>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</si>
  <si>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</si>
  <si>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</si>
  <si>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</si>
  <si>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</si>
  <si>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</si>
  <si>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</si>
  <si>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</si>
  <si>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</si>
  <si>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</si>
  <si>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</si>
  <si>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</si>
  <si>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</si>
  <si>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</si>
  <si>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</si>
  <si>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</si>
  <si>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</si>
  <si>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</si>
  <si>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</si>
  <si>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</si>
  <si>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</si>
  <si>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</si>
  <si>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</si>
  <si>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</si>
  <si>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</si>
  <si>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</si>
  <si>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</si>
  <si>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</si>
  <si>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</si>
  <si>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</si>
  <si>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</si>
  <si>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</si>
  <si>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</si>
  <si>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</si>
  <si>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</si>
  <si>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</si>
  <si>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</si>
  <si>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</si>
  <si>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</si>
  <si>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</si>
  <si>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</si>
  <si>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</si>
  <si>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</si>
  <si>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</si>
  <si>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</si>
  <si>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</si>
  <si>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</si>
  <si>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</si>
  <si>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</si>
  <si>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</si>
  <si>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</si>
  <si>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</si>
  <si>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</si>
  <si>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</si>
  <si>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</si>
  <si>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</si>
  <si>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</si>
  <si>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</si>
  <si>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</si>
  <si>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</si>
  <si>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</si>
  <si>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</si>
  <si>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</si>
  <si>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</si>
  <si>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</si>
  <si>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</si>
  <si>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</si>
  <si>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</si>
  <si>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</si>
  <si>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</si>
  <si>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</si>
  <si>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</si>
  <si>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</si>
  <si>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</si>
  <si>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</si>
  <si>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</si>
  <si>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</si>
  <si>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</si>
  <si>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</si>
  <si>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</si>
  <si>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</si>
  <si>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</si>
  <si>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</si>
  <si>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</si>
  <si>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</si>
  <si>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</si>
  <si>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</si>
  <si>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</si>
  <si>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</si>
  <si>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</si>
  <si>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</si>
  <si>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</si>
  <si>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</si>
  <si>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</si>
  <si>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</si>
  <si>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</si>
  <si>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</si>
  <si>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</si>
  <si>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</si>
  <si>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</si>
  <si>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</si>
  <si>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</si>
  <si>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</si>
  <si>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</si>
  <si>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</si>
  <si>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</si>
  <si>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</si>
  <si>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</si>
  <si>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</si>
  <si>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</si>
  <si>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</si>
  <si>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</si>
  <si>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</si>
  <si>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</si>
  <si>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</si>
  <si>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</si>
  <si>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</si>
  <si>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</si>
  <si>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</si>
  <si>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</si>
  <si>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</si>
  <si>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</si>
  <si>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</si>
  <si>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</si>
  <si>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</si>
  <si>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</si>
  <si>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</si>
  <si>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</si>
  <si>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</si>
  <si>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</si>
  <si>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</si>
  <si>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</si>
  <si>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</si>
  <si>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</si>
  <si>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</si>
  <si>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</si>
  <si>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</si>
  <si>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</si>
  <si>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</si>
  <si>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</si>
  <si>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</si>
  <si>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</si>
  <si>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</si>
  <si>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</si>
  <si>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</si>
  <si>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</si>
  <si>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</si>
  <si>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</si>
  <si>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</si>
  <si>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</si>
  <si>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</si>
  <si>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</si>
  <si>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</si>
  <si>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</si>
  <si>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</si>
  <si>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</si>
  <si>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</si>
  <si>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</si>
  <si>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</si>
  <si>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</si>
  <si>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</si>
  <si>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</si>
  <si>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</si>
  <si>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</si>
  <si>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</si>
  <si>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</si>
  <si>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</si>
  <si>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</si>
  <si>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</si>
  <si>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</si>
  <si>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</si>
  <si>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</si>
  <si>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</si>
  <si>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</si>
  <si>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</si>
  <si>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</si>
  <si>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</si>
  <si>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</si>
  <si>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</si>
  <si>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</si>
  <si>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</si>
  <si>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</si>
  <si>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</si>
  <si>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</si>
  <si>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</si>
  <si>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</si>
  <si>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</si>
  <si>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</si>
  <si>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</si>
  <si>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</si>
  <si>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</si>
  <si>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</si>
  <si>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</si>
  <si>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</si>
  <si>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</si>
  <si>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</si>
  <si>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</si>
  <si>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</si>
  <si>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</si>
  <si>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</si>
  <si>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</si>
  <si>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</si>
  <si>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</si>
  <si>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</si>
  <si>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</si>
  <si>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</si>
  <si>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</si>
  <si>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</si>
  <si>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</si>
  <si>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</si>
  <si>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</si>
  <si>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</si>
  <si>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</si>
  <si>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</si>
  <si>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</si>
  <si>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</si>
  <si>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</si>
  <si>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</si>
  <si>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</si>
  <si>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</si>
  <si>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</si>
  <si>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</si>
  <si>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</si>
  <si>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</si>
  <si>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</si>
  <si>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</si>
  <si>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</si>
  <si>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</si>
  <si>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</si>
  <si>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</si>
  <si>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</si>
  <si>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</si>
  <si>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</si>
  <si>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</si>
  <si>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</si>
  <si>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</si>
  <si>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</si>
  <si>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</si>
  <si>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</si>
  <si>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</si>
  <si>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</si>
  <si>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</si>
  <si>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</si>
  <si>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</si>
  <si>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</si>
  <si>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</si>
  <si>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</si>
  <si>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</si>
  <si>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</si>
  <si>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</si>
  <si>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</si>
  <si>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</si>
  <si>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</si>
  <si>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</si>
  <si>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</si>
  <si>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</si>
  <si>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</si>
  <si>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</si>
  <si>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</si>
  <si>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</si>
  <si>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</si>
  <si>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</si>
  <si>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</si>
  <si>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</si>
  <si>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</si>
  <si>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</si>
  <si>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</si>
  <si>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</si>
  <si>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</si>
  <si>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</si>
  <si>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</si>
  <si>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</si>
  <si>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</si>
  <si>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</si>
  <si>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</si>
  <si>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</si>
  <si>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</si>
  <si>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</si>
  <si>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</si>
  <si>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</si>
  <si>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</si>
  <si>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</si>
  <si>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</si>
  <si>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</si>
  <si>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</si>
  <si>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</si>
  <si>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</si>
  <si>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</si>
  <si>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</si>
  <si>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</si>
  <si>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</si>
  <si>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</si>
  <si>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</si>
  <si>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</si>
  <si>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</si>
  <si>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</si>
  <si>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</si>
  <si>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</si>
  <si>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</si>
  <si>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</si>
  <si>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</si>
  <si>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</si>
  <si>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</si>
  <si>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</si>
  <si>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</si>
  <si>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</si>
  <si>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</si>
  <si>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</si>
  <si>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</si>
  <si>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</si>
  <si>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</si>
  <si>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</si>
  <si>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</si>
  <si>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</si>
  <si>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</si>
  <si>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</si>
  <si>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</si>
  <si>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</si>
  <si>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</si>
  <si>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</si>
  <si>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</si>
  <si>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</si>
  <si>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</si>
  <si>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</si>
  <si>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</si>
  <si>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</si>
  <si>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</si>
  <si>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</si>
  <si>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</si>
  <si>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</si>
  <si>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</si>
  <si>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</si>
  <si>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</si>
  <si>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</si>
  <si>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</si>
  <si>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</si>
  <si>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</si>
  <si>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</si>
  <si>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</si>
  <si>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</si>
  <si>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</si>
  <si>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</si>
  <si>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</si>
  <si>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</si>
  <si>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</si>
  <si>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</si>
  <si>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</si>
  <si>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</si>
  <si>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</si>
  <si>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</si>
  <si>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</si>
  <si>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</si>
  <si>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</si>
  <si>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</si>
  <si>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</si>
  <si>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</si>
  <si>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</si>
  <si>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</si>
  <si>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</si>
  <si>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</si>
  <si>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</si>
  <si>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</si>
  <si>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</si>
  <si>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</si>
  <si>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</si>
  <si>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</si>
  <si>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</si>
  <si>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</si>
  <si>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</si>
  <si>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</si>
  <si>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</si>
  <si>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</si>
  <si>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</si>
  <si>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</si>
  <si>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</si>
  <si>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</si>
  <si>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</si>
  <si>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</si>
  <si>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</si>
  <si>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</si>
  <si>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</si>
  <si>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</si>
  <si>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</si>
  <si>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</si>
  <si>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</si>
  <si>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</si>
  <si>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</si>
  <si>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</si>
  <si>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</si>
  <si>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</si>
  <si>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</si>
  <si>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</si>
  <si>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</si>
  <si>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</si>
  <si>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</si>
  <si>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</si>
  <si>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</si>
  <si>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</si>
  <si>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</si>
  <si>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</si>
  <si>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</si>
  <si>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</si>
  <si>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</si>
  <si>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</si>
  <si>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</si>
  <si>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</si>
  <si>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</si>
  <si>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</si>
  <si>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</si>
  <si>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</si>
  <si>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</si>
  <si>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</si>
  <si>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</si>
  <si>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</si>
  <si>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</si>
  <si>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</si>
  <si>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</si>
  <si>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</si>
  <si>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</si>
  <si>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</si>
  <si>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</si>
  <si>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</si>
  <si>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</si>
  <si>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</si>
  <si>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</si>
  <si>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</si>
  <si>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</si>
  <si>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</si>
  <si>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</si>
  <si>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</si>
  <si>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</si>
  <si>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</si>
  <si>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</si>
  <si>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</si>
  <si>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</si>
  <si>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</si>
  <si>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</si>
  <si>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</si>
  <si>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</si>
  <si>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</si>
  <si>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</si>
  <si>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</si>
  <si>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</si>
  <si>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</si>
  <si>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</si>
  <si>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</si>
  <si>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</si>
  <si>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</si>
  <si>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</si>
  <si>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</si>
  <si>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</si>
  <si>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</si>
  <si>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</si>
  <si>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</si>
  <si>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</si>
  <si>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</si>
  <si>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</si>
  <si>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</si>
  <si>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</si>
  <si>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</si>
  <si>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</si>
  <si>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</si>
  <si>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</si>
  <si>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</si>
  <si>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</si>
  <si>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</si>
  <si>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</si>
  <si>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</si>
  <si>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</si>
  <si>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</si>
  <si>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</si>
  <si>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</si>
  <si>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</si>
  <si>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</si>
  <si>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</si>
  <si>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</si>
  <si>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</si>
  <si>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</si>
  <si>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</si>
  <si>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</si>
  <si>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</si>
  <si>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</si>
  <si>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</si>
  <si>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</si>
  <si>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</si>
  <si>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</si>
  <si>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</si>
  <si>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</si>
  <si>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</si>
  <si>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</si>
  <si>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</si>
  <si>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</si>
  <si>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</si>
  <si>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</si>
  <si>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</si>
  <si>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</si>
  <si>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</si>
  <si>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</si>
  <si>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</si>
  <si>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</si>
  <si>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</si>
  <si>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</si>
  <si>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</si>
  <si>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</si>
  <si>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</si>
  <si>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</si>
  <si>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</si>
  <si>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</si>
  <si>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</si>
  <si>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</si>
  <si>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</si>
  <si>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</si>
  <si>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</si>
  <si>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</si>
  <si>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</si>
  <si>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</si>
  <si>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</si>
  <si>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</si>
  <si>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</si>
  <si>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</si>
  <si>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</si>
  <si>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</si>
  <si>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</si>
  <si>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</si>
  <si>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</si>
  <si>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</si>
  <si>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</si>
  <si>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</si>
  <si>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</si>
  <si>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</si>
  <si>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</si>
  <si>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</si>
  <si>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</si>
  <si>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</si>
  <si>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</si>
  <si>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</si>
  <si>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</si>
  <si>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</si>
  <si>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</si>
  <si>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</si>
  <si>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</si>
  <si>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</si>
  <si>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</si>
  <si>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</si>
  <si>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</si>
  <si>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</si>
  <si>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</si>
  <si>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</si>
  <si>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</si>
  <si>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</si>
  <si>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</si>
  <si>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</si>
  <si>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</si>
  <si>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</si>
  <si>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</si>
  <si>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</si>
  <si>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</si>
  <si>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</si>
  <si>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</si>
  <si>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</si>
  <si>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</si>
  <si>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</si>
  <si>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</si>
  <si>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</si>
  <si>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</si>
  <si>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</si>
  <si>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</si>
  <si>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</si>
  <si>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</si>
  <si>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</si>
  <si>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</si>
  <si>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</si>
  <si>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</si>
  <si>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</si>
  <si>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</si>
  <si>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</si>
  <si>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</si>
  <si>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</si>
  <si>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</si>
  <si>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</si>
  <si>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</si>
  <si>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</si>
  <si>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</si>
  <si>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</si>
  <si>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</si>
  <si>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</si>
  <si>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</si>
  <si>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</si>
  <si>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</si>
  <si>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</si>
  <si>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</si>
  <si>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</si>
  <si>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</si>
  <si>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</si>
  <si>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</si>
  <si>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</si>
  <si>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</si>
  <si>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</si>
  <si>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</si>
  <si>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</si>
  <si>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</si>
  <si>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</si>
  <si>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</si>
  <si>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</si>
  <si>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</si>
  <si>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</si>
  <si>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</si>
  <si>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</si>
  <si>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</si>
  <si>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</si>
  <si>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</si>
  <si>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</si>
  <si>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</si>
  <si>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</si>
  <si>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</si>
  <si>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</si>
  <si>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</si>
  <si>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</si>
  <si>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</si>
  <si>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</si>
  <si>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</si>
  <si>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</si>
  <si>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</si>
  <si>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</si>
  <si>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</si>
  <si>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</si>
  <si>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</si>
  <si>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</si>
  <si>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</si>
  <si>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</si>
  <si>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</si>
  <si>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</si>
  <si>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</si>
  <si>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</si>
  <si>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</si>
  <si>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</si>
  <si>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</si>
  <si>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</si>
  <si>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</si>
  <si>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</si>
  <si>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</si>
  <si>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</si>
  <si>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</si>
  <si>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</si>
  <si>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</si>
  <si>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</si>
  <si>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</si>
  <si>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</si>
  <si>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</si>
  <si>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</si>
  <si>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</si>
  <si>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</si>
  <si>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</si>
  <si>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</si>
  <si>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</si>
  <si>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</si>
  <si>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</si>
  <si>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</si>
  <si>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</si>
  <si>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</si>
  <si>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</si>
  <si>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</si>
  <si>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</si>
  <si>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</si>
  <si>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</si>
  <si>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</si>
  <si>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</si>
  <si>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</si>
  <si>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</si>
  <si>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</si>
  <si>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</si>
  <si>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</si>
  <si>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</si>
  <si>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</si>
  <si>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</si>
  <si>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</si>
  <si>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</si>
  <si>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</si>
  <si>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</si>
  <si>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</si>
  <si>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</si>
  <si>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</si>
  <si>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</si>
  <si>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</si>
  <si>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</si>
  <si>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</si>
  <si>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</si>
  <si>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</si>
  <si>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</si>
  <si>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</si>
  <si>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</si>
  <si>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</si>
  <si>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</si>
  <si>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</si>
  <si>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</si>
  <si>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</si>
  <si>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</si>
  <si>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</si>
  <si>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</si>
  <si>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</si>
  <si>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</si>
  <si>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</si>
  <si>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</si>
  <si>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</si>
  <si>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</si>
  <si>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</si>
  <si>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</si>
  <si>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</si>
  <si>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</si>
  <si>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</si>
  <si>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</si>
  <si>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</si>
  <si>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</si>
  <si>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</si>
  <si>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</si>
  <si>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</si>
  <si>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</si>
  <si>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</si>
  <si>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</si>
  <si>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</si>
  <si>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</si>
  <si>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</si>
  <si>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</si>
  <si>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</si>
  <si>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</si>
  <si>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</si>
  <si>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</si>
  <si>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</si>
  <si>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</si>
  <si>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</si>
  <si>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</si>
  <si>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</si>
  <si>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</si>
  <si>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</si>
  <si>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</si>
  <si>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</si>
  <si>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</si>
  <si>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</si>
  <si>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</si>
  <si>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</si>
  <si>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</si>
  <si>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</si>
  <si>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</si>
  <si>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</si>
  <si>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</si>
  <si>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</si>
  <si>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</si>
  <si>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</si>
  <si>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</si>
  <si>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</si>
  <si>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</si>
  <si>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</si>
  <si>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</si>
  <si>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</si>
  <si>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</si>
  <si>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</si>
  <si>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</si>
  <si>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</si>
  <si>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</si>
  <si>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</si>
  <si>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</si>
  <si>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</si>
  <si>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</si>
  <si>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</si>
  <si>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</si>
  <si>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</si>
  <si>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</si>
  <si>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</si>
  <si>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</si>
  <si>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</si>
  <si>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</si>
  <si>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</si>
  <si>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</si>
  <si>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</si>
  <si>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</si>
  <si>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</si>
  <si>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</si>
  <si>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</si>
  <si>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</si>
  <si>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</si>
  <si>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</si>
  <si>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</si>
  <si>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</si>
  <si>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</si>
  <si>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</si>
  <si>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</si>
  <si>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</si>
  <si>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</si>
  <si>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</si>
  <si>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</si>
  <si>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</si>
  <si>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</si>
  <si>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</si>
  <si>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</si>
  <si>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</si>
  <si>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</si>
  <si>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</si>
  <si>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</si>
  <si>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</si>
  <si>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</si>
  <si>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</si>
  <si>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</si>
  <si>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</si>
  <si>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</si>
  <si>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</si>
  <si>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</si>
  <si>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</si>
  <si>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</si>
  <si>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</si>
  <si>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</si>
  <si>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</si>
  <si>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</si>
  <si>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</si>
  <si>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</si>
  <si>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</si>
  <si>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</si>
  <si>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</si>
  <si>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</si>
  <si>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</si>
  <si>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</si>
  <si>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</si>
  <si>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</si>
  <si>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</si>
  <si>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</si>
  <si>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</si>
  <si>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</si>
  <si>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</si>
  <si>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</si>
  <si>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</si>
  <si>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</si>
  <si>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</si>
  <si>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</si>
  <si>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</si>
  <si>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</si>
  <si>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</si>
  <si>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</si>
  <si>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</si>
  <si>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</si>
  <si>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</si>
  <si>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</si>
  <si>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</si>
  <si>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</si>
  <si>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</si>
  <si>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</si>
  <si>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</si>
  <si>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</si>
  <si>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</si>
  <si>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</si>
  <si>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</si>
  <si>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</si>
  <si>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</si>
  <si>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</si>
  <si>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</si>
  <si>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</si>
  <si>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</si>
  <si>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</si>
  <si>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</si>
  <si>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</si>
  <si>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</si>
  <si>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</si>
  <si>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</si>
  <si>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</si>
  <si>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</si>
  <si>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</si>
  <si>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</si>
  <si>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</si>
  <si>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</si>
  <si>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</si>
  <si>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</si>
  <si>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</si>
  <si>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</si>
  <si>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</si>
  <si>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</si>
  <si>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</si>
  <si>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</si>
  <si>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</si>
  <si>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</si>
  <si>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</si>
  <si>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</si>
  <si>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</si>
  <si>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</si>
  <si>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</si>
  <si>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</si>
  <si>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</si>
  <si>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</si>
  <si>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</si>
  <si>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</si>
  <si>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</si>
  <si>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</si>
  <si>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</si>
  <si>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</si>
  <si>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</si>
  <si>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</si>
  <si>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</si>
  <si>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</si>
  <si>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</si>
  <si>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</si>
  <si>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</si>
  <si>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</si>
  <si>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</si>
  <si>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</si>
  <si>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</si>
  <si>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</si>
  <si>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</si>
  <si>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</si>
  <si>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</si>
  <si>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</si>
  <si>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</si>
  <si>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</si>
  <si>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</si>
  <si>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</si>
  <si>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</si>
  <si>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</si>
  <si>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</si>
  <si>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</si>
  <si>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</si>
  <si>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</si>
  <si>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</si>
  <si>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</si>
  <si>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</si>
  <si>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</si>
  <si>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</si>
  <si>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</si>
  <si>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</si>
  <si>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</si>
  <si>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</si>
  <si>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</si>
  <si>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</si>
  <si>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</si>
  <si>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</si>
  <si>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</si>
  <si>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</si>
  <si>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</si>
  <si>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</si>
  <si>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</si>
  <si>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</si>
  <si>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</si>
  <si>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</si>
  <si>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</si>
  <si>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</si>
  <si>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</si>
  <si>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</si>
  <si>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</si>
  <si>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</si>
  <si>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</si>
  <si>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</si>
  <si>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</si>
  <si>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</si>
  <si>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</si>
  <si>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</si>
  <si>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</si>
  <si>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</si>
  <si>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</si>
  <si>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</si>
  <si>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</si>
  <si>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</si>
  <si>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</si>
  <si>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</si>
  <si>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</si>
  <si>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</si>
  <si>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</si>
  <si>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</si>
  <si>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</si>
  <si>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</si>
  <si>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</si>
  <si>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</si>
  <si>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</si>
  <si>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</si>
  <si>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</si>
  <si>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</si>
  <si>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</si>
  <si>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</si>
  <si>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</si>
  <si>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</si>
  <si>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</si>
  <si>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</si>
  <si>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</si>
  <si>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</si>
  <si>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</si>
  <si>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</si>
  <si>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</si>
  <si>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</si>
  <si>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</si>
  <si>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</si>
  <si>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</si>
  <si>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</si>
  <si>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</si>
  <si>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</si>
  <si>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</si>
  <si>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</si>
  <si>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</si>
  <si>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</si>
  <si>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</si>
  <si>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</si>
  <si>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</si>
  <si>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</si>
  <si>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</si>
  <si>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</si>
  <si>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</si>
  <si>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</si>
  <si>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</si>
  <si>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</si>
  <si>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</si>
  <si>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</si>
  <si>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</si>
  <si>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</si>
  <si>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</si>
  <si>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</si>
  <si>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</si>
  <si>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</si>
  <si>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</si>
  <si>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</si>
  <si>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</si>
  <si>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</si>
  <si>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</si>
  <si>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</si>
  <si>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</si>
  <si>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</si>
  <si>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</si>
  <si>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</si>
  <si>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</si>
  <si>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</si>
  <si>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</si>
  <si>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</si>
  <si>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</si>
  <si>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</si>
  <si>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</si>
  <si>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</si>
  <si>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</si>
  <si>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</si>
  <si>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</si>
  <si>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</si>
  <si>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</si>
  <si>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</si>
  <si>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</si>
  <si>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</si>
  <si>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</si>
  <si>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</si>
  <si>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</si>
  <si>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</si>
  <si>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</si>
  <si>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</si>
  <si>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</si>
  <si>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</si>
  <si>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</si>
  <si>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</si>
  <si>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</si>
  <si>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</si>
  <si>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</si>
  <si>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</si>
  <si>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</si>
  <si>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</si>
  <si>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</si>
  <si>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</si>
  <si>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</si>
  <si>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</si>
  <si>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</si>
  <si>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</si>
  <si>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</si>
  <si>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</si>
  <si>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</si>
  <si>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</si>
  <si>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</si>
  <si>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</si>
  <si>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</si>
  <si>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</si>
  <si>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</si>
  <si>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</si>
  <si>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</si>
  <si>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</si>
  <si>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</si>
  <si>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</si>
  <si>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</si>
  <si>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</si>
  <si>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</si>
  <si>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</si>
  <si>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</si>
  <si>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</si>
  <si>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</si>
  <si>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</si>
  <si>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</si>
  <si>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</si>
  <si>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</si>
  <si>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</si>
  <si>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</si>
  <si>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</si>
  <si>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</si>
  <si>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</si>
  <si>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</si>
  <si>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</si>
  <si>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</si>
  <si>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</si>
  <si>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</si>
  <si>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</si>
  <si>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</si>
  <si>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</si>
  <si>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</si>
  <si>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</si>
  <si>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</si>
  <si>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</si>
  <si>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</si>
  <si>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</si>
  <si>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</si>
  <si>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</si>
  <si>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</si>
  <si>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</si>
  <si>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</si>
  <si>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</si>
  <si>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</si>
  <si>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</si>
  <si>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</si>
  <si>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</si>
  <si>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</si>
  <si>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</si>
  <si>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</si>
  <si>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</si>
  <si>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</si>
  <si>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</si>
  <si>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</si>
  <si>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</si>
  <si>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</si>
  <si>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</si>
  <si>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</si>
  <si>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</si>
  <si>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</si>
  <si>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</si>
  <si>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</si>
  <si>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</si>
  <si>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</si>
  <si>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</si>
  <si>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</si>
  <si>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</si>
  <si>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</si>
  <si>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</si>
  <si>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</si>
  <si>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</si>
  <si>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</si>
  <si>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</si>
  <si>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</si>
  <si>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</si>
  <si>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</si>
  <si>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</si>
  <si>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</si>
  <si>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</si>
  <si>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</si>
  <si>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</si>
  <si>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</si>
  <si>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</si>
  <si>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</si>
  <si>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</si>
  <si>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</si>
  <si>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</si>
  <si>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</si>
  <si>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</si>
  <si>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</si>
  <si>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</si>
  <si>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</si>
  <si>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</si>
  <si>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</si>
  <si>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</si>
  <si>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</si>
  <si>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</si>
  <si>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</si>
  <si>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</si>
  <si>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</si>
  <si>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</si>
  <si>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</si>
  <si>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</si>
  <si>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</si>
  <si>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</si>
  <si>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</si>
  <si>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</si>
  <si>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</si>
  <si>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</si>
  <si>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</si>
  <si>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</si>
  <si>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</si>
  <si>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</si>
  <si>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</si>
  <si>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</si>
  <si>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</si>
  <si>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</si>
  <si>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</si>
  <si>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</si>
  <si>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</si>
  <si>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</si>
  <si>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</si>
  <si>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</si>
  <si>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</si>
  <si>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</si>
  <si>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</si>
  <si>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</si>
  <si>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</si>
  <si>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</si>
  <si>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</si>
  <si>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</si>
  <si>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</si>
  <si>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</si>
  <si>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</si>
  <si>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</si>
  <si>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</si>
  <si>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</si>
  <si>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</si>
  <si>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</si>
  <si>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</si>
  <si>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</si>
  <si>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</si>
  <si>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</si>
  <si>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</si>
  <si>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</si>
  <si>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</si>
  <si>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</si>
  <si>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</si>
  <si>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</si>
  <si>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</si>
  <si>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</si>
  <si>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</si>
  <si>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</si>
  <si>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</si>
  <si>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</si>
  <si>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</si>
  <si>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</si>
  <si>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</si>
  <si>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</si>
  <si>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</si>
  <si>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</si>
  <si>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</si>
  <si>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</si>
  <si>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</si>
  <si>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</si>
  <si>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</si>
  <si>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</si>
  <si>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</si>
  <si>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</si>
  <si>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</si>
  <si>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</si>
  <si>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</si>
  <si>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</si>
  <si>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</si>
  <si>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</si>
  <si>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</si>
  <si>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</si>
  <si>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</si>
  <si>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</si>
  <si>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</si>
  <si>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</si>
  <si>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</si>
  <si>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</si>
  <si>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</si>
  <si>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</si>
  <si>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</si>
  <si>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</si>
  <si>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</si>
  <si>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</si>
  <si>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</si>
  <si>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</si>
  <si>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</si>
  <si>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</si>
  <si>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</si>
  <si>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</si>
  <si>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</si>
  <si>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</si>
  <si>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</si>
  <si>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</si>
  <si>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</si>
  <si>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</si>
  <si>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</si>
  <si>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</si>
  <si>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</si>
  <si>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</si>
  <si>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</si>
  <si>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</si>
  <si>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</si>
  <si>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</si>
  <si>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</si>
  <si>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</si>
  <si>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</si>
  <si>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</si>
  <si>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</si>
  <si>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</si>
  <si>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</si>
  <si>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</si>
  <si>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</si>
  <si>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</si>
  <si>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</si>
  <si>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</si>
  <si>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</si>
  <si>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</si>
  <si>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</si>
  <si>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</si>
  <si>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</si>
  <si>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</si>
  <si>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</si>
  <si>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</si>
  <si>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</si>
  <si>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</si>
  <si>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</si>
  <si>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</si>
  <si>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</si>
  <si>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</si>
  <si>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</si>
  <si>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</si>
  <si>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</si>
  <si>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</si>
  <si>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</si>
  <si>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</si>
  <si>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</si>
  <si>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</si>
  <si>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</si>
  <si>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</si>
  <si>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</si>
  <si>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</si>
  <si>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</si>
  <si>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</si>
  <si>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</si>
  <si>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</si>
  <si>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</si>
  <si>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</si>
  <si>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</si>
  <si>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</si>
  <si>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</si>
  <si>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</si>
  <si>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</si>
  <si>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</si>
  <si>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</si>
  <si>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</si>
  <si>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</si>
  <si>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</si>
  <si>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</si>
  <si>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</si>
  <si>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</si>
  <si>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</si>
  <si>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</si>
  <si>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</si>
  <si>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</si>
  <si>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</si>
  <si>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</si>
  <si>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</si>
  <si>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</si>
  <si>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</si>
  <si>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</si>
  <si>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</si>
  <si>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</si>
  <si>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</si>
  <si>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</si>
  <si>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</si>
  <si>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</si>
  <si>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</si>
  <si>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</si>
  <si>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</si>
  <si>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</si>
  <si>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</si>
  <si>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</si>
  <si>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</si>
  <si>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</si>
  <si>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</si>
  <si>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</si>
  <si>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</si>
  <si>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</si>
  <si>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</si>
  <si>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</si>
  <si>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</si>
  <si>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</si>
  <si>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</si>
  <si>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</si>
  <si>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</si>
  <si>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</si>
  <si>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</si>
  <si>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</si>
  <si>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</si>
  <si>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</si>
  <si>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</si>
  <si>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</si>
  <si>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</si>
  <si>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</si>
  <si>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</si>
  <si>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</si>
  <si>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</si>
  <si>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</si>
  <si>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</si>
  <si>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</si>
  <si>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</si>
  <si>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</si>
  <si>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</si>
  <si>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</si>
  <si>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</si>
  <si>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</si>
  <si>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</si>
  <si>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</si>
  <si>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</si>
  <si>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</si>
  <si>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</si>
  <si>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</si>
  <si>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</si>
  <si>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</si>
  <si>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</si>
  <si>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</si>
  <si>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</si>
  <si>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</si>
  <si>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</si>
  <si>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</si>
  <si>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</si>
  <si>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</si>
  <si>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</si>
  <si>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</si>
  <si>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</si>
  <si>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</si>
  <si>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</si>
  <si>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</si>
  <si>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</si>
  <si>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</si>
  <si>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</si>
  <si>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</si>
  <si>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</si>
  <si>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</si>
  <si>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</si>
  <si>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</si>
  <si>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</si>
  <si>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</si>
  <si>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</si>
  <si>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</si>
  <si>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</si>
  <si>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</si>
  <si>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</si>
  <si>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</si>
  <si>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</si>
  <si>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</si>
  <si>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</si>
  <si>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</si>
  <si>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</si>
  <si>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</si>
  <si>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</si>
  <si>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</si>
  <si>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</si>
  <si>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</si>
  <si>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</si>
  <si>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</si>
  <si>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</si>
  <si>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</si>
  <si>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</si>
  <si>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</si>
  <si>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</si>
  <si>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</si>
  <si>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</si>
  <si>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</si>
  <si>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</si>
  <si>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</si>
  <si>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</si>
  <si>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</si>
  <si>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</si>
  <si>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</si>
  <si>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</si>
  <si>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</si>
  <si>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</si>
  <si>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</si>
  <si>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</si>
  <si>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</si>
  <si>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</si>
  <si>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</si>
  <si>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</si>
  <si>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</si>
  <si>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</si>
  <si>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</si>
  <si>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</si>
  <si>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</si>
  <si>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</si>
  <si>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</si>
  <si>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</si>
  <si>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</si>
  <si>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</si>
  <si>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</si>
  <si>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</si>
  <si>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</si>
  <si>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</si>
  <si>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</si>
  <si>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</si>
  <si>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</si>
  <si>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</si>
  <si>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</si>
  <si>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</si>
  <si>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</si>
  <si>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</si>
  <si>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</si>
  <si>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</si>
  <si>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</si>
  <si>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</si>
  <si>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</si>
  <si>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</si>
  <si>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</si>
  <si>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</si>
  <si>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</si>
  <si>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</si>
  <si>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</si>
  <si>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</si>
  <si>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</si>
  <si>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</si>
  <si>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</si>
  <si>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</si>
  <si>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</si>
  <si>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</si>
  <si>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</si>
  <si>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</si>
  <si>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</si>
  <si>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</si>
  <si>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</si>
  <si>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</si>
  <si>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</si>
  <si>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</si>
  <si>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</si>
  <si>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</si>
  <si>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</si>
  <si>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</si>
  <si>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</si>
  <si>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</si>
  <si>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</si>
  <si>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</si>
  <si>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</si>
  <si>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</si>
  <si>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</si>
  <si>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</si>
  <si>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</si>
  <si>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</si>
  <si>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</si>
  <si>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</si>
  <si>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</si>
  <si>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</si>
  <si>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</si>
  <si>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</si>
  <si>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</si>
  <si>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</si>
  <si>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</si>
  <si>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</si>
  <si>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</si>
  <si>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</si>
  <si>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</si>
  <si>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</si>
  <si>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</si>
  <si>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</si>
  <si>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</si>
  <si>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</si>
  <si>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</si>
  <si>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</si>
  <si>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</si>
  <si>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</si>
  <si>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</si>
  <si>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</si>
  <si>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</si>
  <si>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</si>
  <si>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</si>
  <si>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</si>
  <si>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</si>
  <si>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</si>
  <si>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</si>
  <si>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</si>
  <si>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</si>
  <si>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</si>
  <si>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</si>
  <si>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</si>
  <si>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</si>
  <si>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</si>
  <si>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</si>
  <si>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</si>
  <si>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</si>
  <si>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</si>
  <si>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</si>
  <si>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</si>
  <si>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</si>
  <si>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</si>
  <si>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</si>
  <si>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</si>
  <si>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</si>
  <si>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</si>
  <si>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</si>
  <si>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</si>
  <si>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</si>
  <si>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</si>
  <si>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</si>
  <si>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</si>
  <si>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</si>
  <si>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</si>
  <si>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</si>
  <si>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</si>
  <si>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</si>
  <si>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</si>
  <si>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</si>
  <si>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</si>
  <si>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</si>
  <si>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</si>
  <si>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</si>
  <si>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</si>
  <si>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</si>
  <si>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</si>
  <si>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</si>
  <si>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</si>
  <si>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</si>
  <si>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</si>
  <si>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</si>
  <si>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</si>
  <si>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</si>
  <si>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</si>
  <si>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</si>
  <si>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</si>
  <si>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</si>
  <si>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</si>
  <si>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</si>
  <si>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</si>
  <si>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</si>
  <si>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</si>
  <si>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</si>
  <si>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</si>
  <si>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</si>
  <si>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</si>
  <si>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</si>
  <si>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</si>
  <si>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</si>
  <si>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</si>
  <si>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</si>
  <si>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</si>
  <si>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</si>
  <si>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</si>
  <si>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</si>
  <si>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</si>
  <si>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</si>
  <si>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</si>
  <si>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</si>
  <si>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</si>
  <si>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</si>
  <si>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</si>
  <si>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</si>
  <si>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</si>
  <si>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</si>
  <si>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</si>
  <si>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</si>
  <si>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</si>
  <si>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</si>
  <si>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</si>
  <si>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</si>
  <si>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</si>
  <si>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</si>
  <si>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</si>
  <si>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</si>
  <si>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</si>
  <si>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</si>
  <si>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</si>
  <si>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</si>
  <si>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</si>
  <si>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</si>
  <si>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</si>
  <si>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</si>
  <si>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</si>
  <si>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</si>
  <si>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</si>
  <si>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</si>
  <si>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</si>
  <si>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</si>
  <si>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</si>
  <si>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</si>
  <si>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</si>
  <si>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</si>
  <si>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</si>
  <si>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</si>
  <si>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</si>
  <si>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</si>
  <si>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</si>
  <si>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</si>
  <si>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</si>
  <si>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</si>
  <si>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</si>
  <si>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</si>
  <si>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</si>
  <si>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</si>
  <si>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</si>
  <si>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</si>
  <si>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</si>
  <si>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</si>
  <si>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</si>
  <si>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</si>
  <si>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</si>
  <si>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</si>
  <si>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</si>
  <si>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</si>
  <si>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</si>
  <si>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</si>
  <si>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</si>
  <si>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</si>
  <si>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</si>
  <si>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</si>
  <si>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</si>
  <si>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</si>
  <si>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</si>
  <si>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</si>
  <si>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</si>
  <si>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</si>
  <si>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</si>
  <si>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</si>
  <si>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</si>
  <si>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</si>
  <si>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</si>
  <si>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</si>
  <si>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</si>
  <si>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</si>
  <si>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</si>
  <si>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</si>
  <si>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</si>
  <si>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</si>
  <si>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</si>
  <si>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</si>
  <si>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</si>
  <si>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</si>
  <si>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</si>
  <si>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</si>
  <si>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</si>
  <si>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</si>
  <si>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</si>
  <si>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</si>
  <si>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</si>
  <si>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</si>
  <si>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</si>
  <si>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</si>
  <si>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</si>
  <si>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</si>
  <si>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</si>
  <si>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</si>
  <si>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</si>
  <si>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</si>
  <si>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</si>
  <si>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</si>
  <si>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</si>
  <si>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</si>
  <si>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</si>
  <si>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</si>
  <si>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</si>
  <si>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</si>
  <si>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</si>
  <si>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</si>
  <si>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</si>
  <si>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</si>
  <si>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</si>
  <si>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</si>
  <si>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</si>
  <si>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</si>
  <si>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</si>
  <si>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</si>
  <si>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</si>
  <si>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</si>
  <si>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</si>
  <si>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</si>
  <si>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</si>
  <si>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</si>
  <si>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</si>
  <si>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</si>
  <si>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</si>
  <si>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</si>
  <si>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</si>
  <si>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</si>
  <si>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</si>
  <si>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</si>
  <si>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</si>
  <si>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</si>
  <si>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</si>
  <si>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</si>
  <si>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</si>
  <si>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</si>
  <si>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</si>
  <si>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</si>
  <si>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</si>
  <si>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</si>
  <si>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</si>
  <si>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</si>
  <si>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</si>
  <si>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</si>
  <si>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</si>
  <si>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</si>
  <si>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</si>
  <si>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</si>
  <si>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</si>
  <si>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</si>
  <si>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</si>
  <si>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</si>
  <si>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</si>
  <si>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</si>
  <si>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</si>
  <si>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</si>
  <si>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</si>
  <si>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</si>
  <si>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</si>
  <si>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</si>
  <si>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</si>
  <si>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</si>
  <si>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</si>
  <si>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</si>
  <si>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</si>
  <si>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</si>
  <si>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</si>
  <si>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</si>
  <si>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</si>
  <si>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</si>
  <si>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</si>
  <si>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</si>
  <si>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</si>
  <si>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</si>
  <si>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</si>
  <si>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</si>
  <si>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</si>
  <si>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</si>
  <si>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</si>
  <si>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</si>
  <si>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</si>
  <si>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</si>
  <si>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</si>
  <si>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</si>
  <si>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</si>
  <si>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</si>
  <si>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</si>
  <si>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</si>
  <si>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</si>
  <si>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</si>
  <si>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</si>
  <si>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</si>
  <si>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</si>
  <si>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</si>
  <si>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</si>
  <si>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</si>
  <si>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</si>
  <si>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</si>
  <si>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</si>
  <si>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</si>
  <si>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</si>
  <si>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</si>
  <si>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</si>
  <si>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</si>
  <si>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</si>
  <si>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</si>
  <si>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</si>
  <si>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</si>
  <si>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</si>
  <si>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</si>
  <si>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</si>
  <si>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</si>
  <si>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</si>
  <si>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</si>
  <si>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</si>
  <si>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</si>
  <si>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</si>
  <si>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</si>
  <si>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</si>
  <si>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</si>
  <si>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</si>
  <si>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</si>
  <si>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</si>
  <si>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</si>
  <si>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</si>
  <si>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</si>
  <si>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</si>
  <si>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</si>
  <si>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</si>
  <si>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</si>
  <si>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</si>
  <si>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</si>
  <si>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</si>
  <si>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</si>
  <si>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</si>
  <si>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</si>
  <si>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</si>
  <si>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</si>
  <si>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</si>
  <si>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</si>
  <si>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</si>
  <si>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</si>
  <si>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</si>
  <si>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</si>
  <si>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</si>
  <si>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</si>
  <si>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</si>
  <si>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</si>
  <si>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</si>
  <si>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</si>
  <si>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</si>
  <si>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</si>
  <si>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</si>
  <si>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</si>
  <si>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</si>
  <si>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</si>
  <si>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</si>
  <si>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</si>
  <si>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</si>
  <si>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</si>
  <si>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</si>
  <si>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</si>
  <si>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</si>
  <si>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</si>
  <si>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</si>
  <si>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</si>
  <si>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</si>
  <si>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</si>
  <si>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</si>
  <si>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</si>
  <si>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</si>
  <si>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</si>
  <si>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</si>
  <si>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</si>
  <si>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</si>
  <si>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</si>
  <si>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</si>
  <si>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</si>
  <si>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</si>
  <si>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</si>
  <si>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</si>
  <si>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</si>
  <si>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</si>
  <si>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</si>
  <si>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</si>
  <si>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</si>
  <si>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</si>
  <si>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</si>
  <si>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</si>
  <si>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</si>
  <si>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</si>
  <si>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</si>
  <si>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</si>
  <si>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</si>
  <si>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</si>
  <si>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</si>
  <si>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</si>
  <si>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</si>
  <si>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</si>
  <si>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</si>
  <si>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</si>
  <si>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</si>
  <si>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</si>
  <si>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</si>
  <si>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</si>
  <si>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</si>
  <si>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</si>
  <si>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</si>
  <si>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</si>
  <si>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</si>
  <si>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</si>
  <si>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</si>
  <si>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</si>
  <si>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</si>
  <si>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</si>
  <si>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</si>
  <si>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</si>
  <si>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</si>
  <si>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</si>
  <si>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</si>
  <si>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</si>
  <si>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</si>
  <si>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</si>
  <si>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</si>
  <si>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</si>
  <si>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</si>
  <si>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</si>
  <si>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</si>
  <si>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</si>
  <si>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</si>
  <si>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</si>
  <si>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</si>
  <si>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</si>
  <si>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</si>
  <si>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</si>
  <si>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</si>
  <si>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</si>
  <si>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</si>
  <si>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</si>
  <si>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</si>
  <si>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</si>
  <si>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</si>
  <si>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</si>
  <si>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</si>
  <si>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</si>
  <si>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</si>
  <si>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</si>
  <si>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</si>
  <si>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</si>
  <si>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</si>
  <si>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</si>
  <si>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</si>
  <si>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</si>
  <si>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</si>
  <si>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</si>
  <si>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</si>
  <si>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</si>
  <si>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</si>
  <si>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</si>
  <si>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</si>
  <si>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</si>
  <si>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</si>
  <si>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</si>
  <si>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</si>
  <si>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</si>
  <si>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</si>
  <si>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</si>
  <si>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</si>
  <si>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</si>
  <si>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</si>
  <si>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</si>
  <si>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</si>
  <si>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</si>
  <si>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</si>
  <si>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</si>
  <si>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</si>
  <si>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</si>
  <si>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</si>
  <si>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</si>
  <si>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</si>
  <si>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</si>
  <si>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</si>
  <si>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</si>
  <si>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</si>
  <si>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</si>
  <si>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</si>
  <si>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</si>
  <si>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</si>
  <si>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</si>
  <si>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</si>
  <si>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</si>
  <si>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</si>
  <si>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</si>
  <si>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</si>
  <si>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</si>
  <si>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</si>
  <si>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</si>
  <si>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</si>
  <si>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</si>
  <si>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</si>
  <si>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</si>
  <si>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</si>
  <si>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</si>
  <si>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</si>
  <si>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</si>
  <si>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</si>
  <si>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</si>
  <si>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</si>
  <si>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</si>
  <si>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</si>
  <si>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</si>
  <si>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</si>
  <si>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</si>
  <si>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</si>
  <si>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</si>
  <si>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</si>
  <si>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</si>
  <si>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</si>
  <si>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</si>
  <si>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</si>
  <si>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</si>
  <si>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</si>
  <si>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</si>
  <si>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</si>
  <si>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</si>
  <si>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</si>
  <si>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</si>
  <si>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</si>
  <si>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</si>
  <si>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</si>
  <si>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</si>
  <si>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</si>
  <si>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</si>
  <si>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</si>
  <si>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</si>
  <si>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</si>
  <si>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</si>
  <si>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</si>
  <si>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</si>
  <si>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</si>
  <si>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</si>
  <si>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</si>
  <si>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</si>
  <si>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</si>
  <si>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</si>
  <si>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</si>
  <si>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</si>
  <si>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</si>
  <si>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</si>
  <si>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</si>
  <si>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</si>
  <si>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</si>
  <si>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</si>
  <si>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</si>
  <si>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</si>
  <si>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</si>
  <si>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</si>
  <si>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</si>
  <si>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</si>
  <si>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</si>
  <si>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</si>
  <si>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</si>
  <si>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</si>
  <si>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</si>
  <si>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</si>
  <si>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</si>
  <si>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</si>
  <si>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</si>
  <si>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</si>
  <si>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</si>
  <si>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</si>
  <si>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</si>
  <si>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</si>
  <si>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</si>
  <si>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</si>
  <si>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</si>
  <si>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</si>
  <si>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</si>
  <si>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</si>
  <si>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</si>
  <si>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</si>
  <si>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</si>
  <si>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</si>
  <si>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</si>
  <si>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</si>
  <si>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</si>
  <si>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</si>
  <si>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</si>
  <si>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</si>
  <si>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</si>
  <si>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</si>
  <si>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</si>
  <si>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</si>
  <si>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</si>
  <si>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</si>
  <si>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</si>
  <si>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</si>
  <si>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</si>
  <si>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</si>
  <si>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</si>
  <si>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</si>
  <si>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</si>
  <si>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</si>
  <si>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</si>
  <si>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</si>
  <si>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</si>
  <si>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</si>
  <si>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</si>
  <si>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</si>
  <si>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</si>
  <si>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</si>
  <si>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</si>
  <si>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</si>
  <si>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</si>
  <si>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</si>
  <si>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</si>
  <si>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</si>
  <si>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</si>
  <si>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</si>
  <si>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</si>
  <si>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</si>
  <si>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</si>
  <si>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</si>
  <si>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</si>
  <si>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</si>
  <si>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</si>
  <si>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</si>
  <si>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</si>
  <si>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</si>
  <si>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</si>
  <si>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</si>
  <si>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</si>
  <si>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</si>
  <si>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</si>
  <si>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</si>
  <si>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</si>
  <si>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</si>
  <si>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</si>
  <si>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</si>
  <si>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</si>
  <si>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</si>
  <si>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</si>
  <si>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</si>
  <si>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</si>
  <si>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</si>
  <si>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</si>
  <si>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</si>
  <si>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</si>
  <si>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</si>
  <si>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</si>
  <si>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</si>
  <si>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</si>
  <si>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</si>
  <si>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</si>
  <si>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</si>
  <si>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</si>
  <si>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</si>
  <si>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</si>
  <si>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</si>
  <si>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</si>
  <si>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</si>
  <si>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</si>
  <si>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</si>
  <si>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</si>
  <si>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</si>
  <si>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</si>
  <si>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</si>
  <si>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</si>
  <si>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</si>
  <si>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</si>
  <si>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</si>
  <si>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</si>
  <si>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</si>
  <si>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</si>
  <si>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</si>
  <si>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</si>
  <si>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</si>
  <si>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</si>
  <si>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</si>
  <si>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</si>
  <si>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</si>
  <si>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</si>
  <si>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</si>
  <si>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</si>
  <si>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</si>
  <si>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</si>
  <si>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</si>
  <si>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</si>
  <si>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</si>
  <si>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</si>
  <si>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</si>
  <si>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</si>
  <si>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</si>
  <si>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</si>
  <si>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</si>
  <si>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</si>
  <si>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</si>
  <si>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</si>
  <si>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</si>
  <si>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</si>
  <si>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</si>
  <si>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</si>
  <si>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</si>
  <si>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</si>
  <si>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</si>
  <si>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</si>
  <si>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</si>
  <si>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</si>
  <si>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</si>
  <si>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</si>
  <si>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</si>
  <si>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</si>
  <si>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</si>
  <si>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</si>
  <si>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</si>
  <si>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</si>
  <si>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</si>
  <si>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</si>
  <si>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</si>
  <si>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</si>
  <si>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</si>
  <si>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</si>
  <si>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</si>
  <si>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</si>
  <si>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</si>
  <si>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</si>
  <si>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</si>
  <si>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</si>
  <si>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</si>
  <si>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</si>
  <si>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</si>
  <si>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</si>
  <si>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</si>
  <si>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</si>
  <si>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</si>
  <si>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</si>
  <si>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</si>
  <si>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</si>
  <si>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</si>
  <si>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</si>
  <si>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</si>
  <si>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</si>
  <si>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</si>
  <si>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</si>
  <si>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</si>
  <si>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</si>
  <si>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</si>
  <si>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</si>
  <si>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</si>
  <si>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</si>
  <si>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</si>
  <si>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</si>
  <si>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</si>
  <si>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</si>
  <si>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</si>
  <si>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</si>
  <si>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</si>
  <si>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</si>
  <si>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</si>
  <si>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</si>
  <si>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</si>
  <si>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</si>
  <si>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</si>
  <si>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</si>
  <si>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</si>
  <si>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</si>
  <si>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</si>
  <si>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</si>
  <si>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</si>
  <si>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</si>
  <si>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</si>
  <si>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</si>
  <si>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</si>
  <si>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</si>
  <si>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</si>
  <si>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</si>
  <si>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</si>
  <si>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</si>
  <si>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</si>
  <si>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</si>
  <si>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</si>
  <si>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</si>
  <si>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</si>
  <si>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</si>
  <si>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</si>
  <si>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</si>
  <si>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</si>
  <si>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</si>
  <si>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</si>
  <si>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</si>
  <si>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</si>
  <si>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</si>
  <si>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</si>
  <si>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</si>
  <si>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</si>
  <si>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</si>
  <si>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</si>
  <si>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</si>
  <si>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</si>
  <si>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</si>
  <si>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</si>
  <si>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</si>
  <si>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</si>
  <si>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</si>
  <si>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</si>
  <si>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</si>
  <si>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</si>
  <si>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</si>
  <si>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</si>
  <si>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</si>
  <si>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</si>
  <si>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</si>
  <si>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</si>
  <si>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</si>
  <si>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</si>
  <si>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</si>
  <si>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</si>
  <si>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</si>
  <si>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</si>
  <si>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</si>
  <si>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</si>
  <si>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</si>
  <si>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</si>
  <si>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</si>
  <si>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</si>
  <si>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</si>
  <si>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</si>
  <si>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</si>
  <si>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</si>
  <si>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</si>
  <si>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</si>
  <si>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</si>
  <si>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</si>
  <si>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</si>
  <si>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</si>
  <si>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</si>
  <si>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</si>
  <si>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</si>
  <si>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</si>
  <si>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</si>
  <si>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</si>
  <si>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</si>
  <si>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</si>
  <si>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</si>
  <si>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</si>
  <si>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</si>
  <si>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</si>
  <si>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</si>
  <si>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</si>
  <si>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</si>
  <si>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</si>
  <si>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</si>
  <si>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</si>
  <si>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</si>
  <si>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</si>
  <si>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</si>
  <si>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</si>
  <si>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</si>
  <si>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</si>
  <si>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</si>
  <si>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</si>
  <si>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</si>
  <si>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</si>
  <si>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</si>
  <si>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</si>
  <si>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</si>
  <si>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</si>
  <si>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</si>
  <si>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</si>
  <si>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</si>
  <si>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</si>
  <si>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</si>
  <si>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</si>
  <si>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</si>
  <si>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</si>
  <si>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</si>
  <si>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</si>
  <si>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</si>
  <si>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</si>
  <si>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</si>
  <si>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</si>
  <si>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</si>
  <si>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</si>
  <si>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</si>
  <si>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</si>
  <si>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</si>
  <si>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</si>
  <si>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</si>
  <si>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</si>
  <si>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</si>
  <si>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</si>
  <si>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</si>
  <si>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</si>
  <si>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</si>
  <si>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</si>
  <si>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</si>
  <si>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</si>
  <si>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</si>
  <si>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</si>
  <si>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</si>
  <si>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</si>
  <si>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</si>
  <si>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</si>
  <si>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</si>
  <si>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</si>
  <si>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</si>
  <si>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</si>
  <si>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</si>
  <si>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</si>
  <si>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</si>
  <si>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</si>
  <si>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</si>
  <si>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</si>
  <si>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</si>
  <si>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</si>
  <si>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</si>
  <si>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</si>
  <si>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</si>
  <si>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</si>
  <si>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</si>
  <si>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</si>
  <si>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</si>
  <si>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</si>
  <si>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</si>
  <si>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</si>
  <si>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</si>
  <si>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</si>
  <si>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</si>
  <si>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</si>
  <si>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</si>
  <si>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</si>
  <si>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</si>
  <si>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</si>
  <si>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</si>
  <si>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</si>
  <si>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</si>
  <si>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</si>
  <si>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</si>
  <si>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</si>
  <si>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</si>
  <si>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</si>
  <si>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</si>
  <si>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</si>
  <si>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</si>
  <si>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</si>
  <si>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</si>
  <si>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</si>
  <si>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</si>
  <si>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</si>
  <si>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</si>
  <si>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</si>
  <si>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</si>
  <si>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</si>
  <si>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</si>
  <si>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</si>
  <si>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</si>
  <si>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</si>
  <si>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</si>
  <si>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</si>
  <si>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</si>
  <si>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</si>
  <si>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</si>
  <si>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</si>
  <si>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</si>
  <si>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</si>
  <si>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</si>
  <si>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</si>
  <si>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</si>
  <si>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</si>
  <si>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</si>
  <si>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</si>
  <si>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</si>
  <si>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</si>
  <si>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</si>
  <si>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</si>
  <si>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</si>
  <si>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</si>
  <si>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</si>
  <si>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</si>
  <si>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</si>
  <si>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</si>
  <si>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</si>
  <si>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</si>
  <si>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</si>
  <si>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</si>
  <si>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</si>
  <si>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</si>
  <si>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</si>
  <si>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</si>
  <si>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</si>
  <si>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</si>
  <si>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</si>
  <si>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</si>
  <si>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</si>
  <si>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</si>
  <si>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</si>
  <si>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</si>
  <si>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</si>
  <si>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</si>
  <si>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</si>
  <si>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</si>
  <si>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</si>
  <si>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</si>
  <si>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</si>
  <si>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</si>
  <si>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</si>
  <si>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</si>
  <si>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</si>
  <si>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</si>
  <si>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</si>
  <si>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</si>
  <si>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</si>
  <si>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</si>
  <si>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</si>
  <si>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</si>
  <si>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</si>
  <si>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</si>
  <si>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</si>
  <si>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</si>
  <si>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</si>
  <si>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</si>
  <si>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</si>
  <si>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</si>
  <si>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</si>
  <si>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</si>
  <si>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</si>
  <si>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</si>
  <si>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</si>
  <si>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</si>
  <si>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</si>
  <si>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</si>
  <si>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</si>
  <si>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</si>
  <si>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</si>
  <si>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</si>
  <si>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</si>
  <si>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</si>
  <si>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</si>
  <si>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</si>
  <si>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</si>
  <si>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</si>
  <si>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</si>
  <si>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</si>
  <si>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</si>
  <si>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</si>
  <si>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</si>
  <si>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</si>
  <si>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</si>
  <si>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</si>
  <si>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</si>
  <si>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</si>
  <si>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</si>
  <si>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</si>
  <si>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</si>
  <si>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</si>
  <si>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</si>
  <si>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</si>
  <si>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</si>
  <si>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</si>
  <si>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</si>
  <si>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</si>
  <si>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</si>
  <si>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</si>
  <si>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</si>
  <si>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</si>
  <si>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</si>
  <si>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</si>
  <si>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</si>
  <si>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</si>
  <si>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</si>
  <si>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</si>
  <si>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</si>
  <si>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</si>
  <si>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</si>
  <si>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</si>
  <si>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</si>
  <si>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</si>
  <si>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</si>
  <si>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</si>
  <si>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</si>
  <si>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</si>
  <si>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</si>
  <si>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</si>
  <si>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</si>
  <si>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</si>
  <si>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</si>
  <si>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</si>
  <si>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</si>
  <si>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</si>
  <si>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</si>
  <si>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</si>
  <si>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</si>
  <si>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</si>
  <si>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</si>
  <si>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</si>
  <si>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</si>
  <si>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</si>
  <si>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</si>
  <si>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</si>
  <si>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</si>
  <si>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</si>
  <si>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</si>
  <si>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</si>
  <si>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</si>
  <si>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</si>
  <si>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</si>
  <si>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</si>
  <si>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</si>
  <si>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</si>
  <si>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</si>
  <si>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</si>
  <si>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</si>
  <si>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</si>
  <si>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</si>
  <si>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</si>
  <si>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</si>
  <si>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</si>
  <si>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</si>
  <si>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</si>
  <si>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</si>
  <si>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</si>
  <si>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</si>
  <si>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</si>
  <si>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</si>
  <si>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</si>
  <si>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</si>
  <si>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</si>
  <si>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</si>
  <si>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</si>
  <si>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</si>
  <si>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</si>
  <si>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</si>
  <si>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</si>
  <si>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</si>
  <si>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</si>
  <si>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</si>
  <si>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</si>
  <si>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</si>
  <si>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</si>
  <si>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</si>
  <si>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</si>
  <si>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</si>
  <si>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</si>
  <si>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</si>
  <si>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</si>
  <si>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</si>
  <si>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</si>
  <si>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</si>
  <si>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</si>
  <si>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</si>
  <si>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</si>
  <si>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</si>
  <si>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</si>
  <si>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</si>
  <si>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</si>
  <si>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</si>
  <si>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</si>
  <si>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</si>
  <si>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</si>
  <si>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</si>
  <si>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</si>
  <si>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</si>
  <si>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</si>
  <si>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</si>
  <si>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</si>
  <si>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</si>
  <si>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</si>
  <si>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</si>
  <si>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</si>
  <si>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</si>
  <si>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</si>
  <si>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</si>
  <si>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</si>
  <si>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</si>
  <si>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</si>
  <si>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</si>
  <si>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</si>
  <si>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</si>
  <si>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</si>
  <si>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</si>
  <si>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</si>
  <si>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</si>
  <si>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</si>
  <si>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</si>
  <si>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</si>
  <si>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</si>
  <si>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</si>
  <si>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</si>
  <si>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</si>
  <si>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</si>
  <si>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</si>
  <si>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</si>
  <si>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</si>
  <si>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</si>
  <si>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</si>
  <si>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</si>
  <si>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</si>
  <si>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</si>
  <si>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</si>
  <si>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</si>
  <si>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</si>
  <si>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</si>
  <si>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</si>
  <si>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</si>
  <si>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</si>
  <si>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</si>
  <si>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</si>
  <si>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</si>
  <si>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</si>
  <si>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</si>
  <si>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</si>
  <si>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</si>
  <si>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</si>
  <si>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</si>
  <si>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</si>
  <si>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</si>
  <si>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</si>
  <si>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</si>
  <si>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</si>
  <si>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</si>
  <si>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</si>
  <si>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</si>
  <si>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</si>
  <si>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</si>
  <si>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</si>
  <si>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</si>
  <si>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</si>
  <si>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</si>
  <si>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</si>
  <si>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</si>
  <si>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</si>
  <si>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</si>
  <si>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</si>
  <si>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</si>
  <si>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</si>
  <si>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</si>
  <si>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</si>
  <si>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</si>
  <si>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</si>
  <si>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</si>
  <si>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</si>
  <si>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</si>
  <si>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</si>
  <si>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</si>
  <si>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</si>
  <si>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</si>
  <si>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</si>
  <si>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</si>
  <si>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</si>
  <si>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</si>
  <si>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</si>
  <si>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</si>
  <si>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</si>
  <si>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</si>
  <si>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</si>
  <si>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</si>
  <si>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</si>
  <si>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</si>
  <si>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</si>
  <si>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</si>
  <si>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</si>
  <si>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</si>
  <si>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</si>
  <si>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</si>
  <si>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</si>
  <si>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</si>
  <si>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</si>
  <si>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</si>
  <si>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</si>
  <si>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</si>
  <si>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</si>
  <si>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</si>
  <si>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</si>
  <si>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</si>
  <si>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</si>
  <si>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</si>
  <si>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</si>
  <si>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</si>
  <si>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</si>
  <si>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</si>
  <si>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</si>
  <si>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</si>
  <si>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</si>
  <si>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</si>
  <si>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</si>
  <si>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</si>
  <si>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</si>
  <si>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</si>
  <si>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</si>
  <si>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</si>
  <si>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</si>
  <si>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</si>
  <si>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</si>
  <si>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</si>
  <si>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</si>
  <si>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</si>
  <si>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</si>
  <si>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</si>
  <si>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</si>
  <si>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</si>
  <si>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</si>
  <si>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</si>
  <si>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</si>
  <si>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</si>
  <si>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</si>
  <si>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</si>
  <si>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</si>
  <si>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</si>
  <si>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</si>
  <si>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</si>
  <si>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</si>
  <si>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</si>
  <si>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</si>
  <si>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</si>
  <si>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</si>
  <si>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</si>
  <si>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</si>
  <si>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</si>
  <si>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</si>
  <si>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</si>
  <si>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</si>
  <si>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</si>
  <si>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</si>
  <si>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</si>
  <si>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</si>
  <si>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</si>
  <si>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</si>
  <si>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</si>
  <si>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</si>
  <si>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</si>
  <si>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</si>
  <si>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</si>
  <si>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</si>
  <si>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</si>
  <si>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</si>
  <si>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</si>
  <si>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</si>
  <si>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</si>
  <si>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</si>
  <si>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</si>
  <si>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</si>
  <si>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</si>
  <si>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</si>
  <si>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</si>
  <si>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</si>
  <si>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</si>
  <si>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</si>
  <si>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</si>
  <si>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</si>
  <si>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</si>
  <si>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</si>
  <si>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</si>
  <si>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</si>
  <si>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</si>
  <si>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</si>
  <si>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</si>
  <si>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</si>
  <si>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</si>
  <si>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</si>
  <si>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</si>
  <si>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</si>
  <si>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</si>
  <si>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</si>
  <si>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</si>
  <si>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</si>
  <si>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</si>
  <si>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</si>
  <si>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</si>
  <si>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</si>
  <si>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</si>
  <si>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</si>
  <si>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</si>
  <si>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</si>
  <si>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</si>
  <si>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</si>
  <si>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</si>
  <si>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</si>
  <si>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</si>
  <si>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</si>
  <si>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</si>
  <si>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</si>
  <si>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</si>
  <si>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</si>
  <si>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</si>
  <si>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</si>
  <si>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</si>
  <si>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</si>
  <si>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</si>
  <si>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</si>
  <si>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</si>
  <si>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</si>
  <si>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</si>
  <si>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</si>
  <si>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</si>
  <si>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</si>
  <si>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</si>
  <si>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</si>
  <si>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</si>
  <si>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</si>
  <si>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</si>
  <si>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</si>
  <si>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</si>
  <si>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</si>
  <si>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</si>
  <si>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</si>
  <si>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</si>
  <si>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</si>
  <si>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</si>
  <si>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</si>
  <si>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</si>
  <si>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</si>
  <si>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</si>
  <si>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</si>
  <si>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</si>
  <si>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</si>
  <si>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</si>
  <si>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</si>
  <si>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</si>
  <si>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</si>
  <si>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</si>
  <si>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</si>
  <si>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</si>
  <si>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</si>
  <si>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</si>
  <si>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</si>
  <si>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</si>
  <si>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</si>
  <si>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</si>
  <si>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</si>
  <si>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</si>
  <si>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</si>
  <si>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</si>
  <si>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</si>
  <si>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</si>
  <si>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</si>
  <si>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</si>
  <si>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</si>
  <si>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</si>
  <si>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</si>
  <si>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</si>
  <si>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</si>
  <si>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</si>
  <si>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</si>
  <si>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</si>
  <si>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</si>
  <si>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</si>
  <si>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</si>
  <si>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</si>
  <si>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</si>
  <si>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</si>
  <si>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</si>
  <si>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</si>
  <si>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</si>
  <si>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</si>
  <si>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</si>
  <si>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</si>
  <si>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</si>
  <si>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</si>
  <si>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</si>
  <si>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</si>
  <si>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</si>
  <si>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</si>
  <si>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</si>
  <si>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</si>
  <si>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</si>
  <si>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</si>
  <si>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</si>
  <si>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</si>
  <si>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</si>
  <si>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</si>
  <si>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</si>
  <si>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</si>
  <si>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</si>
  <si>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</si>
  <si>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</si>
  <si>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</si>
  <si>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</si>
  <si>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</si>
  <si>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</si>
  <si>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</si>
  <si>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</si>
  <si>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</si>
  <si>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</si>
  <si>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</si>
  <si>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</si>
  <si>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</si>
  <si>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</si>
  <si>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</si>
  <si>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</si>
  <si>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</si>
  <si>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</si>
  <si>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</si>
  <si>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</si>
  <si>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</si>
  <si>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</si>
  <si>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</si>
  <si>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</si>
  <si>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</si>
  <si>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</si>
  <si>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</si>
  <si>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</si>
  <si>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</si>
  <si>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</si>
  <si>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</si>
  <si>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</si>
  <si>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</si>
  <si>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</si>
  <si>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</si>
  <si>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</si>
  <si>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</si>
  <si>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</si>
  <si>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</si>
  <si>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</si>
  <si>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</si>
  <si>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</si>
  <si>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</si>
  <si>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</si>
  <si>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</si>
  <si>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</si>
  <si>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</si>
  <si>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</si>
  <si>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</si>
  <si>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</si>
  <si>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</si>
  <si>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</si>
  <si>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</si>
  <si>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</si>
  <si>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</si>
  <si>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</si>
  <si>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</si>
  <si>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</si>
  <si>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</si>
  <si>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</si>
  <si>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</si>
  <si>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</si>
  <si>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</si>
  <si>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</si>
  <si>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</si>
  <si>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</si>
  <si>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</si>
  <si>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</si>
  <si>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</si>
  <si>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</si>
  <si>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</si>
  <si>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</si>
  <si>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</si>
  <si>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</si>
  <si>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</si>
  <si>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</si>
  <si>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</si>
  <si>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</si>
  <si>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</si>
  <si>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</si>
  <si>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</si>
  <si>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</si>
  <si>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</si>
  <si>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</si>
  <si>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</si>
  <si>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</si>
  <si>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</si>
  <si>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</si>
  <si>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</si>
  <si>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</si>
  <si>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</si>
  <si>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</si>
  <si>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</si>
  <si>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</si>
  <si>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</si>
  <si>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</si>
  <si>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</si>
  <si>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</si>
  <si>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</si>
  <si>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</si>
  <si>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</si>
  <si>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</si>
  <si>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</si>
  <si>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</si>
  <si>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</si>
  <si>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</si>
  <si>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</si>
  <si>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</si>
  <si>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</si>
  <si>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</si>
  <si>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</si>
  <si>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</si>
  <si>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</si>
  <si>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</si>
  <si>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</si>
  <si>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</si>
  <si>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</si>
  <si>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</si>
  <si>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</si>
  <si>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</si>
  <si>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</si>
  <si>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</si>
  <si>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</si>
  <si>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</si>
  <si>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</si>
  <si>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</si>
  <si>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</si>
  <si>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</si>
  <si>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</si>
  <si>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</si>
  <si>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</si>
  <si>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</si>
  <si>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</si>
  <si>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</si>
  <si>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</si>
  <si>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</si>
  <si>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</si>
  <si>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</si>
  <si>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</si>
  <si>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</si>
  <si>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</si>
  <si>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</si>
  <si>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</si>
  <si>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</si>
  <si>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</si>
  <si>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</si>
  <si>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</si>
  <si>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</si>
  <si>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</si>
  <si>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</si>
  <si>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</si>
  <si>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</si>
  <si>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</si>
  <si>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</si>
  <si>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</si>
  <si>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</si>
  <si>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</si>
  <si>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</si>
  <si>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</si>
  <si>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</si>
  <si>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</si>
  <si>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</si>
  <si>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</si>
  <si>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</si>
  <si>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</si>
  <si>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</si>
  <si>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</si>
  <si>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</si>
  <si>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</si>
  <si>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</si>
  <si>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</si>
  <si>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</si>
  <si>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</si>
  <si>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</si>
  <si>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</si>
  <si>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</si>
  <si>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</si>
  <si>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</si>
  <si>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</si>
  <si>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</si>
  <si>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</si>
  <si>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</si>
  <si>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</si>
  <si>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</si>
  <si>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</si>
  <si>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</si>
  <si>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</si>
  <si>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</si>
  <si>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</si>
  <si>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</si>
  <si>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</si>
  <si>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</si>
  <si>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</si>
  <si>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</si>
  <si>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</si>
  <si>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</si>
  <si>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</si>
  <si>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</si>
  <si>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</si>
  <si>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</si>
  <si>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</si>
  <si>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</si>
  <si>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</si>
  <si>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</si>
  <si>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</si>
  <si>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</si>
  <si>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</si>
  <si>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</si>
  <si>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</si>
  <si>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</si>
  <si>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</si>
  <si>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</si>
  <si>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</si>
  <si>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</si>
  <si>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</si>
  <si>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</si>
  <si>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</si>
  <si>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</si>
  <si>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</si>
  <si>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</si>
  <si>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</si>
  <si>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</si>
  <si>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</si>
  <si>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</si>
  <si>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</si>
  <si>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</si>
  <si>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</si>
  <si>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</si>
  <si>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</si>
  <si>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</si>
  <si>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</si>
  <si>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</si>
  <si>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</si>
  <si>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</si>
  <si>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</si>
  <si>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</si>
  <si>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</si>
  <si>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</si>
  <si>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</si>
  <si>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</si>
  <si>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</si>
  <si>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</si>
  <si>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</si>
  <si>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</si>
  <si>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</si>
  <si>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</si>
  <si>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</si>
  <si>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</si>
  <si>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</si>
  <si>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</si>
  <si>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</si>
  <si>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</si>
  <si>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</si>
  <si>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</si>
  <si>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</si>
  <si>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</si>
  <si>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</si>
  <si>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</si>
  <si>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</si>
  <si>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</si>
  <si>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</si>
  <si>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</si>
  <si>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</si>
  <si>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</si>
  <si>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</si>
  <si>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</si>
  <si>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</si>
  <si>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</si>
  <si>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</si>
  <si>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</si>
  <si>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</si>
  <si>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</si>
  <si>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</si>
  <si>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</si>
  <si>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</si>
  <si>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</si>
  <si>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</si>
  <si>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</si>
  <si>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</si>
  <si>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</si>
  <si>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</si>
  <si>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</si>
  <si>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</si>
  <si>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</si>
  <si>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</si>
  <si>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</si>
  <si>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</si>
  <si>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</si>
  <si>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</si>
  <si>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</si>
  <si>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</si>
  <si>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</si>
  <si>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</si>
  <si>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</si>
  <si>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</si>
  <si>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</si>
  <si>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</si>
  <si>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</si>
  <si>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</si>
  <si>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</si>
  <si>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</si>
  <si>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</si>
  <si>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</si>
  <si>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</si>
  <si>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</si>
  <si>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</si>
  <si>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</si>
  <si>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</si>
  <si>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</si>
  <si>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</si>
  <si>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</si>
  <si>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</si>
  <si>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</si>
  <si>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</si>
  <si>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</si>
  <si>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</si>
  <si>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</si>
  <si>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</si>
  <si>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</si>
  <si>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</si>
  <si>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</si>
  <si>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</si>
  <si>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</si>
  <si>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</si>
  <si>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</si>
  <si>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</si>
  <si>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</si>
  <si>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</si>
  <si>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</si>
  <si>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</si>
  <si>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</si>
  <si>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</si>
  <si>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</si>
  <si>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</si>
  <si>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</si>
  <si>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</si>
  <si>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</si>
  <si>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</si>
  <si>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</si>
  <si>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</si>
  <si>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</si>
  <si>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</si>
  <si>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</si>
  <si>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</si>
  <si>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</si>
  <si>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</si>
  <si>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</si>
  <si>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</si>
  <si>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</si>
  <si>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</si>
  <si>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</si>
  <si>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</si>
  <si>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</si>
  <si>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</si>
  <si>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</si>
  <si>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</si>
  <si>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</si>
  <si>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</si>
  <si>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</si>
  <si>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</si>
  <si>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</si>
  <si>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</si>
  <si>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</si>
  <si>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</si>
  <si>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</si>
  <si>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</si>
  <si>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</si>
  <si>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</si>
  <si>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</si>
  <si>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</si>
  <si>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</si>
  <si>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</si>
  <si>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</si>
  <si>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</si>
  <si>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</si>
  <si>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</si>
  <si>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</si>
  <si>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</si>
  <si>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</si>
  <si>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</si>
  <si>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</si>
  <si>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</si>
  <si>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</si>
  <si>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</si>
  <si>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</si>
  <si>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</si>
  <si>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</si>
  <si>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</si>
  <si>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</si>
  <si>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</si>
  <si>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</si>
  <si>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</si>
  <si>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</si>
  <si>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</si>
  <si>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</si>
  <si>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</si>
  <si>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</si>
  <si>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</si>
  <si>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</si>
  <si>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</si>
  <si>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</si>
  <si>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</si>
  <si>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</si>
  <si>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</si>
  <si>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</si>
  <si>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</si>
  <si>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</si>
  <si>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</si>
  <si>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</si>
  <si>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</si>
  <si>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</si>
  <si>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</si>
  <si>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</si>
  <si>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</si>
  <si>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</si>
  <si>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</si>
  <si>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</si>
  <si>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</si>
  <si>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</si>
  <si>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</si>
  <si>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</si>
  <si>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</si>
  <si>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</si>
  <si>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</si>
  <si>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</si>
  <si>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</si>
  <si>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</si>
  <si>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</si>
  <si>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</si>
  <si>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</si>
  <si>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</si>
  <si>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</si>
  <si>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</si>
  <si>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</si>
  <si>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</si>
  <si>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</si>
  <si>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</si>
  <si>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</si>
  <si>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</si>
  <si>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</si>
  <si>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</si>
  <si>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</si>
  <si>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</si>
  <si>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</si>
  <si>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</si>
  <si>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</si>
  <si>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</si>
  <si>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</si>
  <si>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</si>
  <si>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</si>
  <si>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</si>
  <si>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</si>
  <si>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</si>
  <si>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</si>
  <si>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</si>
  <si>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</si>
  <si>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</si>
  <si>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</si>
  <si>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</si>
  <si>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</si>
  <si>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</si>
  <si>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</si>
  <si>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</si>
  <si>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</si>
  <si>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</si>
  <si>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</si>
  <si>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</si>
  <si>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</si>
  <si>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</si>
  <si>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</si>
  <si>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</si>
  <si>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</si>
  <si>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</si>
  <si>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</si>
  <si>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</si>
  <si>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</si>
  <si>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</si>
  <si>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</si>
  <si>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</si>
  <si>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</si>
  <si>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</si>
  <si>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</si>
  <si>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</si>
  <si>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</si>
  <si>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</si>
  <si>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</si>
  <si>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</si>
  <si>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</si>
  <si>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</si>
  <si>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</si>
  <si>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</si>
  <si>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</si>
  <si>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</si>
  <si>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</si>
  <si>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</si>
  <si>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</si>
  <si>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</si>
  <si>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</si>
  <si>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</si>
  <si>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</si>
  <si>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</si>
  <si>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</si>
  <si>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</si>
  <si>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</si>
  <si>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</si>
  <si>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</si>
  <si>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</si>
  <si>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</si>
  <si>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</si>
  <si>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</si>
  <si>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</si>
  <si>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</si>
  <si>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</si>
  <si>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</si>
  <si>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</si>
  <si>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</si>
  <si>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</si>
  <si>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</si>
  <si>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</si>
  <si>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</si>
  <si>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</si>
  <si>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</si>
  <si>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</si>
  <si>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</si>
  <si>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</si>
  <si>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</si>
  <si>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</si>
  <si>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</si>
  <si>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</si>
  <si>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</si>
  <si>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</si>
  <si>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</si>
  <si>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</si>
  <si>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</si>
  <si>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</si>
  <si>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</si>
  <si>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</si>
  <si>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</si>
  <si>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</si>
  <si>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</si>
  <si>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</si>
  <si>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</si>
  <si>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</si>
  <si>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</si>
  <si>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</si>
  <si>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</si>
  <si>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</si>
  <si>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</si>
  <si>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</si>
  <si>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</si>
  <si>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</si>
  <si>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</si>
  <si>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</si>
  <si>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</si>
  <si>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</si>
  <si>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</si>
  <si>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</si>
  <si>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</si>
  <si>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</si>
  <si>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</si>
  <si>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</si>
  <si>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</si>
  <si>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</si>
  <si>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</si>
  <si>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</si>
  <si>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</si>
  <si>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</si>
  <si>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</si>
  <si>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</si>
  <si>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</si>
  <si>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</si>
  <si>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</si>
  <si>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</si>
  <si>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</si>
  <si>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</si>
  <si>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</si>
  <si>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</si>
  <si>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</si>
  <si>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</si>
  <si>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</si>
  <si>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</si>
  <si>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</si>
  <si>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</si>
  <si>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</si>
  <si>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</si>
  <si>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</si>
  <si>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</si>
  <si>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</si>
  <si>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</si>
  <si>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</si>
  <si>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</si>
  <si>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</si>
  <si>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</si>
  <si>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</si>
  <si>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</si>
  <si>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</si>
  <si>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</si>
  <si>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</si>
  <si>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</si>
  <si>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</si>
  <si>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</si>
  <si>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</si>
  <si>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</si>
  <si>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</si>
  <si>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</si>
  <si>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</si>
  <si>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</si>
  <si>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</si>
  <si>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</si>
  <si>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</si>
  <si>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</si>
  <si>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</si>
  <si>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</si>
  <si>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</si>
  <si>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</si>
  <si>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</si>
  <si>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</si>
  <si>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</si>
  <si>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</si>
  <si>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</si>
  <si>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</si>
  <si>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</si>
  <si>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</si>
  <si>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</si>
  <si>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</si>
  <si>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</si>
  <si>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</si>
  <si>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</si>
  <si>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</si>
  <si>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</si>
  <si>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</si>
  <si>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</si>
  <si>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</si>
  <si>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</si>
  <si>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</si>
  <si>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</si>
  <si>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</si>
  <si>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</si>
  <si>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</si>
  <si>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</si>
  <si>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</si>
  <si>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</si>
  <si>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</si>
  <si>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</si>
  <si>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</si>
  <si>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</si>
  <si>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</si>
  <si>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</si>
  <si>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</si>
  <si>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</si>
  <si>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</si>
  <si>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</si>
  <si>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</si>
  <si>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</si>
  <si>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</si>
  <si>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</si>
  <si>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</si>
  <si>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</si>
  <si>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</si>
  <si>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</si>
  <si>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</si>
  <si>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</si>
  <si>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</si>
  <si>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</si>
  <si>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</si>
  <si>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</si>
  <si>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</si>
  <si>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</si>
  <si>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</si>
  <si>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</si>
  <si>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</si>
  <si>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</si>
  <si>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</si>
  <si>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</si>
  <si>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</si>
  <si>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</si>
  <si>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</si>
  <si>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</si>
  <si>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</si>
  <si>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</si>
  <si>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</si>
  <si>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</si>
  <si>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</si>
  <si>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</si>
  <si>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</si>
  <si>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</si>
  <si>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</si>
  <si>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</si>
  <si>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</si>
  <si>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</si>
  <si>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</si>
  <si>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</si>
  <si>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</si>
  <si>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</si>
  <si>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</si>
  <si>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</si>
  <si>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</si>
  <si>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</si>
  <si>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</si>
  <si>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</si>
  <si>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</si>
  <si>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</si>
  <si>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</si>
  <si>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</si>
  <si>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</si>
  <si>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</si>
  <si>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</si>
  <si>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</si>
  <si>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</si>
  <si>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</si>
  <si>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</si>
  <si>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</si>
  <si>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</si>
  <si>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</si>
  <si>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</si>
  <si>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</si>
  <si>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</si>
  <si>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</si>
  <si>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</si>
  <si>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</si>
  <si>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</si>
  <si>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</si>
  <si>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</si>
  <si>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</si>
  <si>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</si>
  <si>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</si>
  <si>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</si>
  <si>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</si>
  <si>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</si>
  <si>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</si>
  <si>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</si>
  <si>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</si>
  <si>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</si>
  <si>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</si>
  <si>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</si>
  <si>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</si>
  <si>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</si>
  <si>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</si>
  <si>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</si>
  <si>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</si>
  <si>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</si>
  <si>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</si>
  <si>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</si>
  <si>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</si>
  <si>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</si>
  <si>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</si>
  <si>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</si>
  <si>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</si>
  <si>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</si>
  <si>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</si>
  <si>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</si>
  <si>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</si>
  <si>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</si>
  <si>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</si>
  <si>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</si>
  <si>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</si>
  <si>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</si>
  <si>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</si>
  <si>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</si>
  <si>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</si>
  <si>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</si>
  <si>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</si>
  <si>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</si>
  <si>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</si>
  <si>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</si>
  <si>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</si>
  <si>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</si>
  <si>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</si>
  <si>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</si>
  <si>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</si>
  <si>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</si>
  <si>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</si>
  <si>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</si>
  <si>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</si>
  <si>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</si>
  <si>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</si>
  <si>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</si>
  <si>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</si>
  <si>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</si>
  <si>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</si>
  <si>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</si>
  <si>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</si>
  <si>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</si>
  <si>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</si>
  <si>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</si>
  <si>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</si>
  <si>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</si>
  <si>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</si>
  <si>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</si>
  <si>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</si>
  <si>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</si>
  <si>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</si>
  <si>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</si>
  <si>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</si>
  <si>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</si>
  <si>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</si>
  <si>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</si>
  <si>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</si>
  <si>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</si>
  <si>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</si>
  <si>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</si>
  <si>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</si>
  <si>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</si>
  <si>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</si>
  <si>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</si>
  <si>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</si>
  <si>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</si>
  <si>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</si>
  <si>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</si>
  <si>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</si>
  <si>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</si>
  <si>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</si>
  <si>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</si>
  <si>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</si>
  <si>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</si>
  <si>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</si>
  <si>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</si>
  <si>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</si>
  <si>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</si>
  <si>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</si>
  <si>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</si>
  <si>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</si>
  <si>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</si>
  <si>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</si>
  <si>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</si>
  <si>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</si>
  <si>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</si>
  <si>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</si>
  <si>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</si>
  <si>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</si>
  <si>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</si>
  <si>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</si>
  <si>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</si>
  <si>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</si>
  <si>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</si>
  <si>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</si>
  <si>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</si>
  <si>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</si>
  <si>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</si>
  <si>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</si>
  <si>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</si>
  <si>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</si>
  <si>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</si>
  <si>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</si>
  <si>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</si>
  <si>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</si>
  <si>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</si>
  <si>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</si>
  <si>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</si>
  <si>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</si>
  <si>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</si>
  <si>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</si>
  <si>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</si>
  <si>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</si>
  <si>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</si>
  <si>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</si>
  <si>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</si>
  <si>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</si>
  <si>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</si>
  <si>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</si>
  <si>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</si>
  <si>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</si>
  <si>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</si>
  <si>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</si>
  <si>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</si>
  <si>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</si>
  <si>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</si>
  <si>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</si>
  <si>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</si>
  <si>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</si>
  <si>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</si>
  <si>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</si>
  <si>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</si>
  <si>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</si>
  <si>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</si>
  <si>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</si>
  <si>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</si>
  <si>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</si>
  <si>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</si>
  <si>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</si>
  <si>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</si>
  <si>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</si>
  <si>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</si>
  <si>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</si>
  <si>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</si>
  <si>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</si>
  <si>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</si>
  <si>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</si>
  <si>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</si>
  <si>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</si>
  <si>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</si>
  <si>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</si>
  <si>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</si>
  <si>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</si>
  <si>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</si>
  <si>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</si>
  <si>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</si>
  <si>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</si>
  <si>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</si>
  <si>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</si>
  <si>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</si>
  <si>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</si>
  <si>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</si>
  <si>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</si>
  <si>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</si>
  <si>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</si>
  <si>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</si>
  <si>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</si>
  <si>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</si>
  <si>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</si>
  <si>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</si>
  <si>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</si>
  <si>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</si>
  <si>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</si>
  <si>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</si>
  <si>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</si>
  <si>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</si>
  <si>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</si>
  <si>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</si>
  <si>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</si>
  <si>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</si>
  <si>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</si>
  <si>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</si>
  <si>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</si>
  <si>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</si>
  <si>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</si>
  <si>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</si>
  <si>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</si>
  <si>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</si>
  <si>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</si>
  <si>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</si>
  <si>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</si>
  <si>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</si>
  <si>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</si>
  <si>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</si>
  <si>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</si>
  <si>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</si>
  <si>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</si>
  <si>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</si>
  <si>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</si>
  <si>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</si>
  <si>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</si>
  <si>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</si>
  <si>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</si>
  <si>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</si>
  <si>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</si>
  <si>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</si>
  <si>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</si>
  <si>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</si>
  <si>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</si>
  <si>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</si>
  <si>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</si>
  <si>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</si>
  <si>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</si>
  <si>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</si>
  <si>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</si>
  <si>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</si>
  <si>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</si>
  <si>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</si>
  <si>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</si>
  <si>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</si>
  <si>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</si>
  <si>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</si>
  <si>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</si>
  <si>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</si>
  <si>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</si>
  <si>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</si>
  <si>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</si>
  <si>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</si>
  <si>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</si>
  <si>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</si>
  <si>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</si>
  <si>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</si>
  <si>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</si>
  <si>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</si>
  <si>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</si>
  <si>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</si>
  <si>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</si>
  <si>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</si>
  <si>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</si>
  <si>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</si>
  <si>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</si>
  <si>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</si>
  <si>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</si>
  <si>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</si>
  <si>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</si>
  <si>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</si>
  <si>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</si>
  <si>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</si>
  <si>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</si>
  <si>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</si>
  <si>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</si>
  <si>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</si>
  <si>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</si>
  <si>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</si>
  <si>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</si>
  <si>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</si>
  <si>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</si>
  <si>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</si>
  <si>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</si>
  <si>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</si>
  <si>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</si>
  <si>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</si>
  <si>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</si>
  <si>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</si>
  <si>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</si>
  <si>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</si>
  <si>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</si>
  <si>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</si>
  <si>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</si>
  <si>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</si>
  <si>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</si>
  <si>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</si>
  <si>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</si>
  <si>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</si>
  <si>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</si>
  <si>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</si>
  <si>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</si>
  <si>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</si>
  <si>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</si>
  <si>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</si>
  <si>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</si>
  <si>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</si>
  <si>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</si>
  <si>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</si>
  <si>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</si>
  <si>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</si>
  <si>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</si>
  <si>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</si>
  <si>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</si>
  <si>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</si>
  <si>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</si>
  <si>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</si>
  <si>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</si>
  <si>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</si>
  <si>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</si>
  <si>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</si>
  <si>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</si>
  <si>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</si>
  <si>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</si>
  <si>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</si>
  <si>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</si>
  <si>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</si>
  <si>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</si>
  <si>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</si>
  <si>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</si>
  <si>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</si>
  <si>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</si>
  <si>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</si>
  <si>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</si>
  <si>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</si>
  <si>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</si>
  <si>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</si>
  <si>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</si>
  <si>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</si>
  <si>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</si>
  <si>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</si>
  <si>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</si>
  <si>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</si>
  <si>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</si>
  <si>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</si>
  <si>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</si>
  <si>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</si>
  <si>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</si>
  <si>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</si>
  <si>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</si>
  <si>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</si>
  <si>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</si>
  <si>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</si>
  <si>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</si>
  <si>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</si>
  <si>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</si>
  <si>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</si>
  <si>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</si>
  <si>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</si>
  <si>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</si>
  <si>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</si>
  <si>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</si>
  <si>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</si>
  <si>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</si>
  <si>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</si>
  <si>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</si>
  <si>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</si>
  <si>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</si>
  <si>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</si>
  <si>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</si>
  <si>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</si>
  <si>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</si>
  <si>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</si>
  <si>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</si>
  <si>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</si>
  <si>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</si>
  <si>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</si>
  <si>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</si>
  <si>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</si>
  <si>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</si>
  <si>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</si>
  <si>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</si>
  <si>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</si>
  <si>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</si>
  <si>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</si>
  <si>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</si>
  <si>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</si>
  <si>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</si>
  <si>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</si>
  <si>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</si>
  <si>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</si>
  <si>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</si>
  <si>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</si>
  <si>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</si>
  <si>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</si>
  <si>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</si>
  <si>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</si>
  <si>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</si>
  <si>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</si>
  <si>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</si>
  <si>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</si>
  <si>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</si>
  <si>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</si>
  <si>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</si>
  <si>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</si>
  <si>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</si>
  <si>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</si>
  <si>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</si>
  <si>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</si>
  <si>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</si>
  <si>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</si>
  <si>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</si>
  <si>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</si>
  <si>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</si>
  <si>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</si>
  <si>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</si>
  <si>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</si>
  <si>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</si>
  <si>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</si>
  <si>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</si>
  <si>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</si>
  <si>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</si>
  <si>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</si>
  <si>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</si>
  <si>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</si>
  <si>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</si>
  <si>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</si>
  <si>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</si>
  <si>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</si>
  <si>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</si>
  <si>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</si>
  <si>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</si>
  <si>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</si>
  <si>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</si>
  <si>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</si>
  <si>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</si>
  <si>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</si>
  <si>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</si>
  <si>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</si>
  <si>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</si>
  <si>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</si>
  <si>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</si>
  <si>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</si>
  <si>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</si>
  <si>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</si>
  <si>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</si>
  <si>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</si>
  <si>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</si>
  <si>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</si>
  <si>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</si>
  <si>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</si>
  <si>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</si>
  <si>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</si>
  <si>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</si>
  <si>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</si>
  <si>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</si>
  <si>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</si>
  <si>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</si>
  <si>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</si>
  <si>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</si>
  <si>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</si>
  <si>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</si>
  <si>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</si>
  <si>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</si>
  <si>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</si>
  <si>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</si>
  <si>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</si>
  <si>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</si>
  <si>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</si>
  <si>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</si>
  <si>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</si>
  <si>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</si>
  <si>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</si>
  <si>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</si>
  <si>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</si>
  <si>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</si>
  <si>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</si>
  <si>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</si>
  <si>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</si>
  <si>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</si>
  <si>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</si>
  <si>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</si>
  <si>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</si>
  <si>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</si>
  <si>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</si>
  <si>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</si>
  <si>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</si>
  <si>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</si>
  <si>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</si>
  <si>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</si>
  <si>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</si>
  <si>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</si>
  <si>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</si>
  <si>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</si>
  <si>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</si>
  <si>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</si>
  <si>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</si>
  <si>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</si>
  <si>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</si>
  <si>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</si>
  <si>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</si>
  <si>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</si>
  <si>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</si>
  <si>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</si>
  <si>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</si>
  <si>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</si>
  <si>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</si>
  <si>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</si>
  <si>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</si>
  <si>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</si>
  <si>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</si>
  <si>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</si>
  <si>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</si>
  <si>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</si>
  <si>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</si>
  <si>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</si>
  <si>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</si>
  <si>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</si>
  <si>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</si>
  <si>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</si>
  <si>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</si>
  <si>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</si>
  <si>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</si>
  <si>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</si>
  <si>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</si>
  <si>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</si>
  <si>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</si>
  <si>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</si>
  <si>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</si>
  <si>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</si>
  <si>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</si>
  <si>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</si>
  <si>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</si>
  <si>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</si>
  <si>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</si>
  <si>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</si>
  <si>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</si>
  <si>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</si>
  <si>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</si>
  <si>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</si>
  <si>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</si>
  <si>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</si>
  <si>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</si>
  <si>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</si>
  <si>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</si>
  <si>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</si>
  <si>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</si>
  <si>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</si>
  <si>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</si>
  <si>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</si>
  <si>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</si>
  <si>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</si>
  <si>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</si>
  <si>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</si>
  <si>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</si>
  <si>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</si>
  <si>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</si>
  <si>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</si>
  <si>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</si>
  <si>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</si>
  <si>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</si>
  <si>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</si>
  <si>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</si>
  <si>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</si>
  <si>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</si>
  <si>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</si>
  <si>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</si>
  <si>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</si>
  <si>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</si>
  <si>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</si>
  <si>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</si>
  <si>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</si>
  <si>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</si>
  <si>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</si>
  <si>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</si>
  <si>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</si>
  <si>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</si>
  <si>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</si>
  <si>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</si>
  <si>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</si>
  <si>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</si>
  <si>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</si>
  <si>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</si>
  <si>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</si>
  <si>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</si>
  <si>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</si>
  <si>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</si>
  <si>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</si>
  <si>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</si>
  <si>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</si>
  <si>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</si>
  <si>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</si>
  <si>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</si>
  <si>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</si>
  <si>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</si>
  <si>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</si>
  <si>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</si>
  <si>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</si>
  <si>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</si>
  <si>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</si>
  <si>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</si>
  <si>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</si>
  <si>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</si>
  <si>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</si>
  <si>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</si>
  <si>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</si>
  <si>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</si>
  <si>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</si>
  <si>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</si>
  <si>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</si>
  <si>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</si>
  <si>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</si>
  <si>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</si>
  <si>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</si>
  <si>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</si>
  <si>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</si>
  <si>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</si>
  <si>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</si>
  <si>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</si>
  <si>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</si>
  <si>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</si>
  <si>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</si>
  <si>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</si>
  <si>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</si>
  <si>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</si>
  <si>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</si>
  <si>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</si>
  <si>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</si>
  <si>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</si>
  <si>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</si>
  <si>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</si>
  <si>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</si>
  <si>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</si>
  <si>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</si>
  <si>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</si>
  <si>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</si>
  <si>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</si>
  <si>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</si>
  <si>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</si>
  <si>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</si>
  <si>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</si>
  <si>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</si>
  <si>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</si>
  <si>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</si>
  <si>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</si>
  <si>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</si>
  <si>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</si>
  <si>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</si>
  <si>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</si>
  <si>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</si>
  <si>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</si>
  <si>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</si>
  <si>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</si>
  <si>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</si>
  <si>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</si>
  <si>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</si>
  <si>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</si>
  <si>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</si>
  <si>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</si>
  <si>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</si>
  <si>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</si>
  <si>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</si>
  <si>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</si>
  <si>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</si>
  <si>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</si>
  <si>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</si>
  <si>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</si>
  <si>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</si>
  <si>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</si>
  <si>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</si>
  <si>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</si>
  <si>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</si>
  <si>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</si>
  <si>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</si>
  <si>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</si>
  <si>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</si>
  <si>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</si>
  <si>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</si>
  <si>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</si>
  <si>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</si>
  <si>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</si>
  <si>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</si>
  <si>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</si>
  <si>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</si>
  <si>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</si>
  <si>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</si>
  <si>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</si>
  <si>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</si>
  <si>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</si>
  <si>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</si>
  <si>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</si>
  <si>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</si>
  <si>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</si>
  <si>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</si>
  <si>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</si>
  <si>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</si>
  <si>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</si>
  <si>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</si>
  <si>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</si>
  <si>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</si>
  <si>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</si>
  <si>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</si>
  <si>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</si>
  <si>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</si>
  <si>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</si>
  <si>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</si>
  <si>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</si>
  <si>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</si>
  <si>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</si>
  <si>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</si>
  <si>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</si>
  <si>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</si>
  <si>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</si>
  <si>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</si>
  <si>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</si>
  <si>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</si>
  <si>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</si>
  <si>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</si>
  <si>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</si>
  <si>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</si>
  <si>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</si>
  <si>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</si>
  <si>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</si>
  <si>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</si>
  <si>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</si>
  <si>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</si>
  <si>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</si>
  <si>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</si>
  <si>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</si>
  <si>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</si>
  <si>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</si>
  <si>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</si>
  <si>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</si>
  <si>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</si>
  <si>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</si>
  <si>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</si>
  <si>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</si>
  <si>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</si>
  <si>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</si>
  <si>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</si>
  <si>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</si>
  <si>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</si>
  <si>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</si>
  <si>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</si>
  <si>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</si>
  <si>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</si>
  <si>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</si>
  <si>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</si>
  <si>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</si>
  <si>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</si>
  <si>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</si>
  <si>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</si>
  <si>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</si>
  <si>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</si>
  <si>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</si>
  <si>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</si>
  <si>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</si>
  <si>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</si>
  <si>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</si>
  <si>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</si>
  <si>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</si>
  <si>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</si>
  <si>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</si>
  <si>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</si>
  <si>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</si>
  <si>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</si>
  <si>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</si>
  <si>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</si>
  <si>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</si>
  <si>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</si>
  <si>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</si>
  <si>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</si>
  <si>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</si>
  <si>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</si>
  <si>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</si>
  <si>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</si>
  <si>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</si>
  <si>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</si>
  <si>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</si>
  <si>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</si>
  <si>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</si>
  <si>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</si>
  <si>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</si>
  <si>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</si>
  <si>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</si>
  <si>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</si>
  <si>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</si>
  <si>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</si>
  <si>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</si>
  <si>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</si>
  <si>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</si>
  <si>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</si>
  <si>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</si>
  <si>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</si>
  <si>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</si>
  <si>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</si>
  <si>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</si>
  <si>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</si>
  <si>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</si>
  <si>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</si>
  <si>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</si>
  <si>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</si>
  <si>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</si>
  <si>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</si>
  <si>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</si>
  <si>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</si>
  <si>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</si>
  <si>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</si>
  <si>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</si>
  <si>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</si>
  <si>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</si>
  <si>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</si>
  <si>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</si>
  <si>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</si>
  <si>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</si>
  <si>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</si>
  <si>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</si>
  <si>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</si>
  <si>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</si>
  <si>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</si>
  <si>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</si>
  <si>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</si>
  <si>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</si>
  <si>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</si>
  <si>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</si>
  <si>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</si>
  <si>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</si>
  <si>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</si>
  <si>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</si>
  <si>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</si>
  <si>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</si>
  <si>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</si>
  <si>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</si>
  <si>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</si>
  <si>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</si>
  <si>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</si>
  <si>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</si>
  <si>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</si>
  <si>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</si>
  <si>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</si>
  <si>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</si>
  <si>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</si>
  <si>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</si>
  <si>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</si>
  <si>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</si>
  <si>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</si>
  <si>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</si>
  <si>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</si>
  <si>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</si>
  <si>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</si>
  <si>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</si>
  <si>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</si>
  <si>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</si>
  <si>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</si>
  <si>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</si>
  <si>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</si>
  <si>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</si>
  <si>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</si>
  <si>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</si>
  <si>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</si>
  <si>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</si>
  <si>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</si>
  <si>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</si>
  <si>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</si>
  <si>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</si>
  <si>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</si>
  <si>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</si>
  <si>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</si>
  <si>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</si>
  <si>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</si>
  <si>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</si>
  <si>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</si>
  <si>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</si>
  <si>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</si>
  <si>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</si>
  <si>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</si>
  <si>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</si>
  <si>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</si>
  <si>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</si>
  <si>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</si>
  <si>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</si>
  <si>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</si>
  <si>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</si>
  <si>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</si>
  <si>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</si>
  <si>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</si>
  <si>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</si>
  <si>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</si>
  <si>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</si>
  <si>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</si>
  <si>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</si>
  <si>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</si>
  <si>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</si>
  <si>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</si>
  <si>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</si>
  <si>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</si>
  <si>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</si>
  <si>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</si>
  <si>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</si>
  <si>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</si>
  <si>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</si>
  <si>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</si>
  <si>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</si>
  <si>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</si>
  <si>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</si>
  <si>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</si>
  <si>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</si>
  <si>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</si>
  <si>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</si>
  <si>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</si>
  <si>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</si>
  <si>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</si>
  <si>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</si>
  <si>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</si>
  <si>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</si>
  <si>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</si>
  <si>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</si>
  <si>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</si>
  <si>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</si>
  <si>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</si>
  <si>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</si>
  <si>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</si>
  <si>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</si>
  <si>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</si>
  <si>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</si>
  <si>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</si>
  <si>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</si>
  <si>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</si>
  <si>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</si>
  <si>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</si>
  <si>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</si>
  <si>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</si>
  <si>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</si>
  <si>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</si>
  <si>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</si>
  <si>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</si>
  <si>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</si>
  <si>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</si>
  <si>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</si>
  <si>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</si>
  <si>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</si>
  <si>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</si>
  <si>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</si>
  <si>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</si>
  <si>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</si>
  <si>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</si>
  <si>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</si>
  <si>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</si>
  <si>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</si>
  <si>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</si>
  <si>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</si>
  <si>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</si>
  <si>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</si>
  <si>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</si>
  <si>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</si>
  <si>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</si>
  <si>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</si>
  <si>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</si>
  <si>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</si>
  <si>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</si>
  <si>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</si>
  <si>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</si>
  <si>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</si>
  <si>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</si>
  <si>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</si>
  <si>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</si>
  <si>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</si>
  <si>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</si>
  <si>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</si>
  <si>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</si>
  <si>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</si>
  <si>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</si>
  <si>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</si>
  <si>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</si>
  <si>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</si>
  <si>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</si>
  <si>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</si>
  <si>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</si>
  <si>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</si>
  <si>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</si>
  <si>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</si>
  <si>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</si>
  <si>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</si>
  <si>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</si>
  <si>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</si>
  <si>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</si>
  <si>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</si>
  <si>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</si>
  <si>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</si>
  <si>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</si>
  <si>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</si>
  <si>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</si>
  <si>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</si>
  <si>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</si>
  <si>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</si>
  <si>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</si>
  <si>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</si>
  <si>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</si>
  <si>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</si>
  <si>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</si>
  <si>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</si>
  <si>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</si>
  <si>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</si>
  <si>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</si>
  <si>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</si>
  <si>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</si>
  <si>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</si>
  <si>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</si>
  <si>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</si>
  <si>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</si>
  <si>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</si>
  <si>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</si>
  <si>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</si>
  <si>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</si>
  <si>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</si>
  <si>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</si>
  <si>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</si>
  <si>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</si>
  <si>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</si>
  <si>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</si>
  <si>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</si>
  <si>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</si>
  <si>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</si>
  <si>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</si>
  <si>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</si>
  <si>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</si>
  <si>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</si>
  <si>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</si>
  <si>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</si>
  <si>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</si>
  <si>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</si>
  <si>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</si>
  <si>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</si>
  <si>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</si>
  <si>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</si>
  <si>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</si>
  <si>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</si>
  <si>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</si>
  <si>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</si>
  <si>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</si>
  <si>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</si>
  <si>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</si>
  <si>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</si>
  <si>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</si>
  <si>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</si>
  <si>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</si>
  <si>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</si>
  <si>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</si>
  <si>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</si>
  <si>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</si>
  <si>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</si>
  <si>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</si>
  <si>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</si>
  <si>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</si>
  <si>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</si>
  <si>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</si>
  <si>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</si>
  <si>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</si>
  <si>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</si>
  <si>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</si>
  <si>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</si>
  <si>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</si>
  <si>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</si>
  <si>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</si>
  <si>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</si>
  <si>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</si>
  <si>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</si>
  <si>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</si>
  <si>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</si>
  <si>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</si>
  <si>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</si>
  <si>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</si>
  <si>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</si>
  <si>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</si>
  <si>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</si>
  <si>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</si>
  <si>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</si>
  <si>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</si>
  <si>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</si>
  <si>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</si>
  <si>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</si>
  <si>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</si>
  <si>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</si>
  <si>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</si>
  <si>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</si>
  <si>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</si>
  <si>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</si>
  <si>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</si>
  <si>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</si>
  <si>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</si>
  <si>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</si>
  <si>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</si>
  <si>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</si>
  <si>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</si>
  <si>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</si>
  <si>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</si>
  <si>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</si>
  <si>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</si>
  <si>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</si>
  <si>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</si>
  <si>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</si>
  <si>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</si>
  <si>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</si>
  <si>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</si>
  <si>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</si>
  <si>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</si>
  <si>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</si>
  <si>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</si>
  <si>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</si>
  <si>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</si>
  <si>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</si>
  <si>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</si>
  <si>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</si>
  <si>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</si>
  <si>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</si>
  <si>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</si>
  <si>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</si>
  <si>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</si>
  <si>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</si>
  <si>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</si>
  <si>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</si>
  <si>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</si>
  <si>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</si>
  <si>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</si>
  <si>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</si>
  <si>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</si>
  <si>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</si>
  <si>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</si>
  <si>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</si>
  <si>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</si>
  <si>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</si>
  <si>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</si>
  <si>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</si>
  <si>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</si>
  <si>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</si>
  <si>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</si>
  <si>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</si>
  <si>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</si>
  <si>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</si>
  <si>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</si>
  <si>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</si>
  <si>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</si>
  <si>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</si>
  <si>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</si>
  <si>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</si>
  <si>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</si>
  <si>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</si>
  <si>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</si>
  <si>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</si>
  <si>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</si>
  <si>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</si>
  <si>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</si>
  <si>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</si>
  <si>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</si>
  <si>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</si>
  <si>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</si>
  <si>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</si>
  <si>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</si>
  <si>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</si>
  <si>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</si>
  <si>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</si>
  <si>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</si>
  <si>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</si>
  <si>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</si>
  <si>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</si>
  <si>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</si>
  <si>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</si>
  <si>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</si>
  <si>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</si>
  <si>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</si>
  <si>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</si>
  <si>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</si>
  <si>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</si>
  <si>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</si>
  <si>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</si>
  <si>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</si>
  <si>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</si>
  <si>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</si>
  <si>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</si>
  <si>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</si>
  <si>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</si>
  <si>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</si>
  <si>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</si>
  <si>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</si>
  <si>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</si>
  <si>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</si>
  <si>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</si>
  <si>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</si>
  <si>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</si>
  <si>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</si>
  <si>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</si>
  <si>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</si>
  <si>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</si>
  <si>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</si>
  <si>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</si>
  <si>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</si>
  <si>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</si>
  <si>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</si>
  <si>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</si>
  <si>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</si>
  <si>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</si>
  <si>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</si>
  <si>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</si>
  <si>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</si>
  <si>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</si>
  <si>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</si>
  <si>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</si>
  <si>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</si>
  <si>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</si>
  <si>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</si>
  <si>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</si>
  <si>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</si>
  <si>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</si>
  <si>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</si>
  <si>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</si>
  <si>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</si>
  <si>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</si>
  <si>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</si>
  <si>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</si>
  <si>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</si>
  <si>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</si>
  <si>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</si>
  <si>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</si>
  <si>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</si>
  <si>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</si>
  <si>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</si>
  <si>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</si>
  <si>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</si>
  <si>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</si>
  <si>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</si>
  <si>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</si>
  <si>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</si>
  <si>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</si>
  <si>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</si>
  <si>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</si>
  <si>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</si>
  <si>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</si>
  <si>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</si>
  <si>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</si>
  <si>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</si>
  <si>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</si>
  <si>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</si>
  <si>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</si>
  <si>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</si>
  <si>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</si>
  <si>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</si>
  <si>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</si>
  <si>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</si>
  <si>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</si>
  <si>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</si>
  <si>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</si>
  <si>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</si>
  <si>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</si>
  <si>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</si>
  <si>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</si>
  <si>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</si>
  <si>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</si>
  <si>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</si>
  <si>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</si>
  <si>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</si>
  <si>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</si>
  <si>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</si>
  <si>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</si>
  <si>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</si>
  <si>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</si>
  <si>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</si>
  <si>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</si>
  <si>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</si>
  <si>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</si>
  <si>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</si>
  <si>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</si>
  <si>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</si>
  <si>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</si>
  <si>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</si>
  <si>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</si>
  <si>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</si>
  <si>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</si>
  <si>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</si>
  <si>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</si>
  <si>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</si>
  <si>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</si>
  <si>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</si>
  <si>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</si>
  <si>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</si>
  <si>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</si>
  <si>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</si>
  <si>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</si>
  <si>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</si>
  <si>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</si>
  <si>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</si>
  <si>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</si>
  <si>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</si>
  <si>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</si>
  <si>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</si>
  <si>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</si>
  <si>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</si>
  <si>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</si>
  <si>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</si>
  <si>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</si>
  <si>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</si>
  <si>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</si>
  <si>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</si>
  <si>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</si>
  <si>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</si>
  <si>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</si>
  <si>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</si>
  <si>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</si>
  <si>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</si>
  <si>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</si>
  <si>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</si>
  <si>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</si>
  <si>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</si>
  <si>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</si>
  <si>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</si>
  <si>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</si>
  <si>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</si>
  <si>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</si>
  <si>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</si>
  <si>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</si>
  <si>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</si>
  <si>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</si>
  <si>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</si>
  <si>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</si>
  <si>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</si>
  <si>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</si>
  <si>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</si>
  <si>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</si>
  <si>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</si>
  <si>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</si>
  <si>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</si>
  <si>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</si>
  <si>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</si>
  <si>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</si>
  <si>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</si>
  <si>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</si>
  <si>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</si>
  <si>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</si>
  <si>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</si>
  <si>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</si>
  <si>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</si>
  <si>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</si>
  <si>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</si>
  <si>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</si>
  <si>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</si>
  <si>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</si>
  <si>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</si>
  <si>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</si>
  <si>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</si>
  <si>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</si>
  <si>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</si>
  <si>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</si>
  <si>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</si>
  <si>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</si>
  <si>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</si>
  <si>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</si>
  <si>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</si>
  <si>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</si>
  <si>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</si>
  <si>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</si>
  <si>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</si>
  <si>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</si>
  <si>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</si>
  <si>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</si>
  <si>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</si>
  <si>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</si>
  <si>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</si>
  <si>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</si>
  <si>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</si>
  <si>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</si>
  <si>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</si>
  <si>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</si>
  <si>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</si>
  <si>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</si>
  <si>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</si>
  <si>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</si>
  <si>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</si>
  <si>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</si>
  <si>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</si>
  <si>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</si>
  <si>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</si>
  <si>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</si>
  <si>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</si>
  <si>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</si>
  <si>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</si>
  <si>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</si>
  <si>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</si>
  <si>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</si>
  <si>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</si>
  <si>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</si>
  <si>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</si>
  <si>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</si>
  <si>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</si>
  <si>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</si>
  <si>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</si>
  <si>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</si>
  <si>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</si>
  <si>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</si>
  <si>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</si>
  <si>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</si>
  <si>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</si>
  <si>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</si>
  <si>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</si>
  <si>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</si>
  <si>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</si>
  <si>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</si>
  <si>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</si>
  <si>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</si>
  <si>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</si>
  <si>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</si>
  <si>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</si>
  <si>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</si>
  <si>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</si>
  <si>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</si>
  <si>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</si>
  <si>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</si>
  <si>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</si>
  <si>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</si>
  <si>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</si>
  <si>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</si>
  <si>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</si>
  <si>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</si>
  <si>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</si>
  <si>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</si>
  <si>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</si>
  <si>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</si>
  <si>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</si>
  <si>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</si>
  <si>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</si>
  <si>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</si>
  <si>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</si>
  <si>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</si>
  <si>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</si>
  <si>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</si>
  <si>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</si>
  <si>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</si>
  <si>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</si>
  <si>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</si>
  <si>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</si>
  <si>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</si>
  <si>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</si>
  <si>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</si>
  <si>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</si>
  <si>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</si>
  <si>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</si>
  <si>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</si>
  <si>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</si>
  <si>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</si>
  <si>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</si>
  <si>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</si>
  <si>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</si>
  <si>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</si>
  <si>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</si>
  <si>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</si>
  <si>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</si>
  <si>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</si>
  <si>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</si>
  <si>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</si>
  <si>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</si>
  <si>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</si>
  <si>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</si>
  <si>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</si>
  <si>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</si>
  <si>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</si>
  <si>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</si>
  <si>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</si>
  <si>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</si>
  <si>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</si>
  <si>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</si>
  <si>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</si>
  <si>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</si>
  <si>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</si>
  <si>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</si>
  <si>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</si>
  <si>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</si>
  <si>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</si>
  <si>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</si>
  <si>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</si>
  <si>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</si>
  <si>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</si>
  <si>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</si>
  <si>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</si>
  <si>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</si>
  <si>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</si>
  <si>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</si>
  <si>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</si>
  <si>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</si>
  <si>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</si>
  <si>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</si>
  <si>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</si>
  <si>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</si>
  <si>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</si>
  <si>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</si>
  <si>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</si>
  <si>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</si>
  <si>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</si>
  <si>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</si>
  <si>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</si>
  <si>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</si>
  <si>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</si>
  <si>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</si>
  <si>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</si>
  <si>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</si>
  <si>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</si>
  <si>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</si>
  <si>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</si>
  <si>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</si>
  <si>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</si>
  <si>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</si>
  <si>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</si>
  <si>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</si>
  <si>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</si>
  <si>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</si>
  <si>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</si>
  <si>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</si>
  <si>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</si>
  <si>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</si>
  <si>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</si>
  <si>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</si>
  <si>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</si>
  <si>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</si>
  <si>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</si>
  <si>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</si>
  <si>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</si>
  <si>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</si>
  <si>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</si>
  <si>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</si>
  <si>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</si>
  <si>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</si>
  <si>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</si>
  <si>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</si>
  <si>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</si>
  <si>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</si>
  <si>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</si>
  <si>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</si>
  <si>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</si>
  <si>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</si>
  <si>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</si>
  <si>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</si>
  <si>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</si>
  <si>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</si>
  <si>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</si>
  <si>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</si>
  <si>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</si>
  <si>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</si>
  <si>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</si>
  <si>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</si>
  <si>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</si>
  <si>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</si>
  <si>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</si>
  <si>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</si>
  <si>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</si>
  <si>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</si>
  <si>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</si>
  <si>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</si>
  <si>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</si>
  <si>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</si>
  <si>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</si>
  <si>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</si>
  <si>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</si>
  <si>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</si>
  <si>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</si>
  <si>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</si>
  <si>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</si>
  <si>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</si>
  <si>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</si>
  <si>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</si>
  <si>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</si>
  <si>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</si>
  <si>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</si>
  <si>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</si>
  <si>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</si>
  <si>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</si>
  <si>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</si>
  <si>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</si>
  <si>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</si>
  <si>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</si>
  <si>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</si>
  <si>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</si>
  <si>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</si>
  <si>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</si>
  <si>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</si>
  <si>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</si>
  <si>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</si>
  <si>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</si>
  <si>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</si>
  <si>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</si>
  <si>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</si>
  <si>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</si>
  <si>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</si>
  <si>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</si>
  <si>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</si>
  <si>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</si>
  <si>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</si>
  <si>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</si>
  <si>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</si>
  <si>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</si>
  <si>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</si>
  <si>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</si>
  <si>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</si>
  <si>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</si>
  <si>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</si>
  <si>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</si>
  <si>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</si>
  <si>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</si>
  <si>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</si>
  <si>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</si>
  <si>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</si>
  <si>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</si>
  <si>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</si>
  <si>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</si>
  <si>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</si>
  <si>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</si>
  <si>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</si>
  <si>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</si>
  <si>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</si>
  <si>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</si>
  <si>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</si>
  <si>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</si>
  <si>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</si>
  <si>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</si>
  <si>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</si>
  <si>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</si>
  <si>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</si>
  <si>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</si>
  <si>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</si>
  <si>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</si>
  <si>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</si>
  <si>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</si>
  <si>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</si>
  <si>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</si>
  <si>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</si>
  <si>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</si>
  <si>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</si>
  <si>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</si>
  <si>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</si>
  <si>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</si>
  <si>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</si>
  <si>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</si>
  <si>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</si>
  <si>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</si>
  <si>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</si>
  <si>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</si>
  <si>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</si>
  <si>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</si>
  <si>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</si>
  <si>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</si>
  <si>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</si>
  <si>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</si>
  <si>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</si>
  <si>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</si>
  <si>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</si>
  <si>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</si>
  <si>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</si>
  <si>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</si>
  <si>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</si>
  <si>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</si>
  <si>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</si>
  <si>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</si>
  <si>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</si>
  <si>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</si>
  <si>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</si>
  <si>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</si>
  <si>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</si>
  <si>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</si>
  <si>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</si>
  <si>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</si>
  <si>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</si>
  <si>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</si>
  <si>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</si>
  <si>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</si>
  <si>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</si>
  <si>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</si>
  <si>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</si>
  <si>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</si>
  <si>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</si>
  <si>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</si>
  <si>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</si>
  <si>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</si>
  <si>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</si>
  <si>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</si>
  <si>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</si>
  <si>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</si>
  <si>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</si>
  <si>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</si>
  <si>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</si>
  <si>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</si>
  <si>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</si>
  <si>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</si>
  <si>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</si>
  <si>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</si>
  <si>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</si>
  <si>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</si>
  <si>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</si>
  <si>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</si>
  <si>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</si>
  <si>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</si>
  <si>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</si>
  <si>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</si>
  <si>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</si>
  <si>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</si>
  <si>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</si>
  <si>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</si>
  <si>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</si>
  <si>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</si>
  <si>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</si>
  <si>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</si>
  <si>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</si>
  <si>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</si>
  <si>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</si>
  <si>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</si>
  <si>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</si>
  <si>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</si>
  <si>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</si>
  <si>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</si>
  <si>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</si>
  <si>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</si>
  <si>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</si>
  <si>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</si>
  <si>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</si>
  <si>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</si>
  <si>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</si>
  <si>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</si>
  <si>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</si>
  <si>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</si>
  <si>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</si>
  <si>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</si>
  <si>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</si>
  <si>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</si>
  <si>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</si>
  <si>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</si>
  <si>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</si>
  <si>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</si>
  <si>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</si>
  <si>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</si>
  <si>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</si>
  <si>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</si>
  <si>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</si>
  <si>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</si>
  <si>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</si>
  <si>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</si>
  <si>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</si>
  <si>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</si>
  <si>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</si>
  <si>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</si>
  <si>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</si>
  <si>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</si>
  <si>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</si>
  <si>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</si>
  <si>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</si>
  <si>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</si>
  <si>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</si>
  <si>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</si>
  <si>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</si>
  <si>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</si>
  <si>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</si>
  <si>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</si>
  <si>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</si>
  <si>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</si>
  <si>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</si>
  <si>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</si>
  <si>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</si>
  <si>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</si>
  <si>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</si>
  <si>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</si>
  <si>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</si>
  <si>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</si>
  <si>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</si>
  <si>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</si>
  <si>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</si>
  <si>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</si>
  <si>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</si>
  <si>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</si>
  <si>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</si>
  <si>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</si>
  <si>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</si>
  <si>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</si>
  <si>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</si>
  <si>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</si>
  <si>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</si>
  <si>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</si>
  <si>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</si>
  <si>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</si>
  <si>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</si>
  <si>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</si>
  <si>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</si>
  <si>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</si>
  <si>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</si>
  <si>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</si>
  <si>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</si>
  <si>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</si>
  <si>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</si>
  <si>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</si>
  <si>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</si>
  <si>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</si>
  <si>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</si>
  <si>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</si>
  <si>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</si>
  <si>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</si>
  <si>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</si>
  <si>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</si>
  <si>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</si>
  <si>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</si>
  <si>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</si>
  <si>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</si>
  <si>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</si>
  <si>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</si>
  <si>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</si>
  <si>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</si>
  <si>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</si>
  <si>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</si>
  <si>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</si>
  <si>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</si>
  <si>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</si>
  <si>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</si>
  <si>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</si>
  <si>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</si>
  <si>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</si>
  <si>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</si>
  <si>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</si>
  <si>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</si>
  <si>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</si>
  <si>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</si>
  <si>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</si>
  <si>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</si>
  <si>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</si>
  <si>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</si>
  <si>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</si>
  <si>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</si>
  <si>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</si>
  <si>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</si>
  <si>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</si>
  <si>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</si>
  <si>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</si>
  <si>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</si>
  <si>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</si>
  <si>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</si>
  <si>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</si>
  <si>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</si>
  <si>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</si>
  <si>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</si>
  <si>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</si>
  <si>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</si>
  <si>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</si>
  <si>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</si>
  <si>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</si>
  <si>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</si>
  <si>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</si>
  <si>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</si>
  <si>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</si>
  <si>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</si>
  <si>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</si>
  <si>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</si>
  <si>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</si>
  <si>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</si>
  <si>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</si>
  <si>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</si>
  <si>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</si>
  <si>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</si>
  <si>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</si>
  <si>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</si>
  <si>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</si>
  <si>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</si>
  <si>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</si>
  <si>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</si>
  <si>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</si>
  <si>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</si>
  <si>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</si>
  <si>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</si>
  <si>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</si>
  <si>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</si>
  <si>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</si>
  <si>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</si>
  <si>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</si>
  <si>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</si>
  <si>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</si>
  <si>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</si>
  <si>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</si>
  <si>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</si>
  <si>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</si>
  <si>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</si>
  <si>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</si>
  <si>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</si>
  <si>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</si>
  <si>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</si>
  <si>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</si>
  <si>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</si>
  <si>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</si>
  <si>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</si>
  <si>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</si>
  <si>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</si>
  <si>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</si>
  <si>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</si>
  <si>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</si>
  <si>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</si>
  <si>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</si>
  <si>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</si>
  <si>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</si>
  <si>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</si>
  <si>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</si>
  <si>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</si>
  <si>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</si>
  <si>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</si>
  <si>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</si>
  <si>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</si>
  <si>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</si>
  <si>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</si>
  <si>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</si>
  <si>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</si>
  <si>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</si>
  <si>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</si>
  <si>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</si>
  <si>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</si>
  <si>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</si>
  <si>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</si>
  <si>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</si>
  <si>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</si>
  <si>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</si>
  <si>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</si>
  <si>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</si>
  <si>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</si>
  <si>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</si>
  <si>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</si>
  <si>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</si>
  <si>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</si>
  <si>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</si>
  <si>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</si>
  <si>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</si>
  <si>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</si>
  <si>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</si>
  <si>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</si>
  <si>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</si>
  <si>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</si>
  <si>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</si>
  <si>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</si>
  <si>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</si>
  <si>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</si>
  <si>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</si>
  <si>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</si>
  <si>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</si>
  <si>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</si>
  <si>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</si>
  <si>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</si>
  <si>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</si>
  <si>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</si>
  <si>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</si>
  <si>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</si>
  <si>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</si>
  <si>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</si>
  <si>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</si>
  <si>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</si>
  <si>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</si>
  <si>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</si>
  <si>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</si>
  <si>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</si>
  <si>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</si>
  <si>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</si>
  <si>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</si>
  <si>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</si>
  <si>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</si>
  <si>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</si>
  <si>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</si>
  <si>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</si>
  <si>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</si>
  <si>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</si>
  <si>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</si>
  <si>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</si>
  <si>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</si>
  <si>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</si>
  <si>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</si>
  <si>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</si>
  <si>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</si>
  <si>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</si>
  <si>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</si>
  <si>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</si>
  <si>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</si>
  <si>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</si>
  <si>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</si>
  <si>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</si>
  <si>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</si>
  <si>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</si>
  <si>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</si>
  <si>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</si>
  <si>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</si>
  <si>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</si>
  <si>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</si>
  <si>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</si>
  <si>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</si>
  <si>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</si>
  <si>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</si>
  <si>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</si>
  <si>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</si>
  <si>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</si>
  <si>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</si>
  <si>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</si>
  <si>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</si>
  <si>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</si>
  <si>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</si>
  <si>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</si>
  <si>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</si>
  <si>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</si>
  <si>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</si>
  <si>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</si>
  <si>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</si>
  <si>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</si>
  <si>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</si>
  <si>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</si>
  <si>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</si>
  <si>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</si>
  <si>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</si>
  <si>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</si>
  <si>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</si>
  <si>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</si>
  <si>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</si>
  <si>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</si>
  <si>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</si>
  <si>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</si>
  <si>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</si>
  <si>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</si>
  <si>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</si>
  <si>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</si>
  <si>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</si>
  <si>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</si>
  <si>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</si>
  <si>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</si>
  <si>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</si>
  <si>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</si>
  <si>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</si>
  <si>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</si>
  <si>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</si>
  <si>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</si>
  <si>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</si>
  <si>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</si>
  <si>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</si>
  <si>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</si>
  <si>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</si>
  <si>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</si>
  <si>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</si>
  <si>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</si>
  <si>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</si>
  <si>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</si>
  <si>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</si>
  <si>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</si>
  <si>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</si>
  <si>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</si>
  <si>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</si>
  <si>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</si>
  <si>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</si>
  <si>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</si>
  <si>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</si>
  <si>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</si>
  <si>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</si>
  <si>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</si>
  <si>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</si>
  <si>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</si>
  <si>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</si>
  <si>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</si>
  <si>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</si>
  <si>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</si>
  <si>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</si>
  <si>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</si>
  <si>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</si>
  <si>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</si>
  <si>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</si>
  <si>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</si>
  <si>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</si>
  <si>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</si>
  <si>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</si>
  <si>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</si>
  <si>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</si>
  <si>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</si>
  <si>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</si>
  <si>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</si>
  <si>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</si>
  <si>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</si>
  <si>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</si>
  <si>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</si>
  <si>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</si>
  <si>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</si>
  <si>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</si>
  <si>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</si>
  <si>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</si>
  <si>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</si>
  <si>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</si>
  <si>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</si>
  <si>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</si>
  <si>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</si>
  <si>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</si>
  <si>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</si>
  <si>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</si>
  <si>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</si>
  <si>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</si>
  <si>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</si>
  <si>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</si>
  <si>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</si>
  <si>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</si>
  <si>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</si>
  <si>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</si>
  <si>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</si>
  <si>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</si>
  <si>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</si>
  <si>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</si>
  <si>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</si>
  <si>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</si>
  <si>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</si>
  <si>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</si>
  <si>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</si>
  <si>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</si>
  <si>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</si>
  <si>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</si>
  <si>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</si>
  <si>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</si>
  <si>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</si>
  <si>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</si>
  <si>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</si>
  <si>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</si>
  <si>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</si>
  <si>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</si>
  <si>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</si>
  <si>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</si>
  <si>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</si>
  <si>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</si>
  <si>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</si>
  <si>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</si>
  <si>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</si>
  <si>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</si>
  <si>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</si>
  <si>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</si>
  <si>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</si>
  <si>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</si>
  <si>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</si>
  <si>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</si>
  <si>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</si>
  <si>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</si>
  <si>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</si>
  <si>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</si>
  <si>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</si>
  <si>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</si>
  <si>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</si>
  <si>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</si>
  <si>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</si>
  <si>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</si>
  <si>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</si>
  <si>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</si>
  <si>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</si>
  <si>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</si>
  <si>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</si>
  <si>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</si>
  <si>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</si>
  <si>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</si>
  <si>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</si>
  <si>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</si>
  <si>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</si>
  <si>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</si>
  <si>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</si>
  <si>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</si>
  <si>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</si>
  <si>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</si>
  <si>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</si>
  <si>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</si>
  <si>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</si>
  <si>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</si>
  <si>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</si>
  <si>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</si>
  <si>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</si>
  <si>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</si>
  <si>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</si>
  <si>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</si>
  <si>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</si>
  <si>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</si>
  <si>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</si>
  <si>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</si>
  <si>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</si>
  <si>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</si>
  <si>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</si>
  <si>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</si>
  <si>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</si>
  <si>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</si>
  <si>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</si>
  <si>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</si>
  <si>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</si>
  <si>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</si>
  <si>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</si>
  <si>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</si>
  <si>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</si>
  <si>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</si>
  <si>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</si>
  <si>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</si>
  <si>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</si>
  <si>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</si>
  <si>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</si>
  <si>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</si>
  <si>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</si>
  <si>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</si>
  <si>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</si>
  <si>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</si>
  <si>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</si>
  <si>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</si>
  <si>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</si>
  <si>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</si>
  <si>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</si>
  <si>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</si>
  <si>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</si>
  <si>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</si>
  <si>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</si>
  <si>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</si>
  <si>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</si>
  <si>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</si>
  <si>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</si>
  <si>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</si>
  <si>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</si>
  <si>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</si>
  <si>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</si>
  <si>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</si>
  <si>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</si>
  <si>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</si>
  <si>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</si>
  <si>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</si>
  <si>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</si>
  <si>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</si>
  <si>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</si>
  <si>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</si>
  <si>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</si>
  <si>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</si>
  <si>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</si>
  <si>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</si>
  <si>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</si>
  <si>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</si>
  <si>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</si>
  <si>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</si>
  <si>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</si>
  <si>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</si>
  <si>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</si>
  <si>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</si>
  <si>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</si>
  <si>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</si>
  <si>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</si>
  <si>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</si>
  <si>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</si>
  <si>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</si>
  <si>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</si>
  <si>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</si>
  <si>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</si>
  <si>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</si>
  <si>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</si>
  <si>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</si>
  <si>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</si>
  <si>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</si>
  <si>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</si>
  <si>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</si>
  <si>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</si>
  <si>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</si>
  <si>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</si>
  <si>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</si>
  <si>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</si>
  <si>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</si>
  <si>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</si>
  <si>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</si>
  <si>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</si>
  <si>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</si>
  <si>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</si>
  <si>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</si>
  <si>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</si>
  <si>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</si>
  <si>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</si>
  <si>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</si>
  <si>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</si>
  <si>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</si>
  <si>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</si>
  <si>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</si>
  <si>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</si>
  <si>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</si>
  <si>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</si>
  <si>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</si>
  <si>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</si>
  <si>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</si>
  <si>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</si>
  <si>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</si>
  <si>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</si>
  <si>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</si>
  <si>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</si>
  <si>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</si>
  <si>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</si>
  <si>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</si>
  <si>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</si>
  <si>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</si>
  <si>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</si>
  <si>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</si>
  <si>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</si>
  <si>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</si>
  <si>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</si>
  <si>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</si>
  <si>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</si>
  <si>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</si>
  <si>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</si>
  <si>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</si>
  <si>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</si>
  <si>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</si>
  <si>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</si>
  <si>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</si>
  <si>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</si>
  <si>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</si>
  <si>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</si>
  <si>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</si>
  <si>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</si>
  <si>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</si>
  <si>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</si>
  <si>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</si>
  <si>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</si>
  <si>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</si>
  <si>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</si>
  <si>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</si>
  <si>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</si>
  <si>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</si>
  <si>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</si>
  <si>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</si>
  <si>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</si>
  <si>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</si>
  <si>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</si>
  <si>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</si>
  <si>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</si>
  <si>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</si>
  <si>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</si>
  <si>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</si>
  <si>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</si>
  <si>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</si>
  <si>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</si>
  <si>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</si>
  <si>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</si>
  <si>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</si>
  <si>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</si>
  <si>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</si>
  <si>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</si>
  <si>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</si>
  <si>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</si>
  <si>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</si>
  <si>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</si>
  <si>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</si>
  <si>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</si>
  <si>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</si>
  <si>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</si>
  <si>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</si>
  <si>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</si>
  <si>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</si>
  <si>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</si>
  <si>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</si>
  <si>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</si>
  <si>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</si>
  <si>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</si>
  <si>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</si>
  <si>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</si>
  <si>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</si>
  <si>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</si>
  <si>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</si>
  <si>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</si>
  <si>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</si>
  <si>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</si>
  <si>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</si>
  <si>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</si>
  <si>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</si>
  <si>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</si>
  <si>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</si>
  <si>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</si>
  <si>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</si>
  <si>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</si>
  <si>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</si>
  <si>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</si>
  <si>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</si>
  <si>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</si>
  <si>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</si>
  <si>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</si>
  <si>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</si>
  <si>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</si>
  <si>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</si>
  <si>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</si>
  <si>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</si>
  <si>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</si>
  <si>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</si>
  <si>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</si>
  <si>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</si>
  <si>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</si>
  <si>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</si>
  <si>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</si>
  <si>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</si>
  <si>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</si>
  <si>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</si>
  <si>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</si>
  <si>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</si>
  <si>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</si>
  <si>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</si>
  <si>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</si>
  <si>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</si>
  <si>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</si>
  <si>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</si>
  <si>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</si>
  <si>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</si>
  <si>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</si>
  <si>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</si>
  <si>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</si>
  <si>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</si>
  <si>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</si>
  <si>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</si>
  <si>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</si>
  <si>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</si>
  <si>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</si>
  <si>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</si>
  <si>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</si>
  <si>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</si>
  <si>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</si>
  <si>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</si>
  <si>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</si>
  <si>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</si>
  <si>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</si>
  <si>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</si>
  <si>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</si>
  <si>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</si>
  <si>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</si>
  <si>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</si>
  <si>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</si>
  <si>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</si>
  <si>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</si>
  <si>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</si>
  <si>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</si>
  <si>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</si>
  <si>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</si>
  <si>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</si>
  <si>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</si>
  <si>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</si>
  <si>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</si>
  <si>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</si>
  <si>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</si>
  <si>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</si>
  <si>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</si>
  <si>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</si>
  <si>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</si>
  <si>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</si>
  <si>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</si>
  <si>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</si>
  <si>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</si>
  <si>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</si>
  <si>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</si>
  <si>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</si>
  <si>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</si>
  <si>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</si>
  <si>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</si>
  <si>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</si>
  <si>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</si>
  <si>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</si>
  <si>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</si>
  <si>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</si>
  <si>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</si>
  <si>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</si>
  <si>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</si>
  <si>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</si>
  <si>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</si>
  <si>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</si>
  <si>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</si>
  <si>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</si>
  <si>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</si>
  <si>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</si>
  <si>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</si>
  <si>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</si>
  <si>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</si>
  <si>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</si>
  <si>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</si>
  <si>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</si>
  <si>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</si>
  <si>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</si>
  <si>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</si>
  <si>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</si>
  <si>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</si>
  <si>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</si>
  <si>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</si>
  <si>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</si>
  <si>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</si>
  <si>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</si>
  <si>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</si>
  <si>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</si>
  <si>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</si>
  <si>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</si>
  <si>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</si>
  <si>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</si>
  <si>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</si>
  <si>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</si>
  <si>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</si>
  <si>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</si>
  <si>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</si>
  <si>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</si>
  <si>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</si>
  <si>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</si>
  <si>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</si>
  <si>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</si>
  <si>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</si>
  <si>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</si>
  <si>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</si>
  <si>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</si>
  <si>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</si>
  <si>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</si>
  <si>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</si>
  <si>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</si>
  <si>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</si>
  <si>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</si>
  <si>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</si>
  <si>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</si>
  <si>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</si>
  <si>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</si>
  <si>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</si>
  <si>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</si>
  <si>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</si>
  <si>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</si>
  <si>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</si>
  <si>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</si>
  <si>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</si>
  <si>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</si>
  <si>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</si>
  <si>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</si>
  <si>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</si>
  <si>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</si>
  <si>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</si>
  <si>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</si>
  <si>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</si>
  <si>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</si>
  <si>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</si>
  <si>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</si>
  <si>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</si>
  <si>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</si>
  <si>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</si>
  <si>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</si>
  <si>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</si>
  <si>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</si>
  <si>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</si>
  <si>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</si>
  <si>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</si>
  <si>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</si>
  <si>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</si>
  <si>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</si>
  <si>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</si>
  <si>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</si>
  <si>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</si>
  <si>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</si>
  <si>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</si>
  <si>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</si>
  <si>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</si>
  <si>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</si>
  <si>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</si>
  <si>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</si>
  <si>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</si>
  <si>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</si>
  <si>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</si>
  <si>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</si>
  <si>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</si>
  <si>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</si>
  <si>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</si>
  <si>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</si>
  <si>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</si>
  <si>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</si>
  <si>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</si>
  <si>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</si>
  <si>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</si>
  <si>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</si>
  <si>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</si>
  <si>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</si>
  <si>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</si>
  <si>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</si>
  <si>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</si>
  <si>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</si>
  <si>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</si>
  <si>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</si>
  <si>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</si>
  <si>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</si>
  <si>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</si>
  <si>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</si>
  <si>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</si>
  <si>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</si>
  <si>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</si>
  <si>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</si>
  <si>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</si>
  <si>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</si>
  <si>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</si>
  <si>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</si>
  <si>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</si>
  <si>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</si>
  <si>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</si>
  <si>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</si>
  <si>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</si>
  <si>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</si>
  <si>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</si>
  <si>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</si>
  <si>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</si>
  <si>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</si>
  <si>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</si>
  <si>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</si>
  <si>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</si>
  <si>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</si>
  <si>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</si>
  <si>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</si>
  <si>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</si>
  <si>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</si>
  <si>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</si>
  <si>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</si>
  <si>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</si>
  <si>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</si>
  <si>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</si>
  <si>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</si>
  <si>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</si>
  <si>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</si>
  <si>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</si>
  <si>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</si>
  <si>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</si>
  <si>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</si>
  <si>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</si>
  <si>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</si>
  <si>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</si>
  <si>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</si>
  <si>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</si>
  <si>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</si>
  <si>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</si>
  <si>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</si>
  <si>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</si>
  <si>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</si>
  <si>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</si>
  <si>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</si>
  <si>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</si>
  <si>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</si>
  <si>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</si>
  <si>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</si>
  <si>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</si>
  <si>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</si>
  <si>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</si>
  <si>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</si>
  <si>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</si>
  <si>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</si>
  <si>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</si>
  <si>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</si>
  <si>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</si>
  <si>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</si>
  <si>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</si>
  <si>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</si>
  <si>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</si>
  <si>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</si>
  <si>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</si>
  <si>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</si>
  <si>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</si>
  <si>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</si>
  <si>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</si>
  <si>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</si>
  <si>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</si>
  <si>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</si>
  <si>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</si>
  <si>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</si>
  <si>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</si>
  <si>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</si>
  <si>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</si>
  <si>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</si>
  <si>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</si>
  <si>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</si>
  <si>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</si>
  <si>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</si>
  <si>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</si>
  <si>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</si>
  <si>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</si>
  <si>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</si>
  <si>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</si>
  <si>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</si>
  <si>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</si>
  <si>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</si>
  <si>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</si>
  <si>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</si>
  <si>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</si>
  <si>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</si>
  <si>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</si>
  <si>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</si>
  <si>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</si>
  <si>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</si>
  <si>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</si>
  <si>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</si>
  <si>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</si>
  <si>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</si>
  <si>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</si>
  <si>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</si>
  <si>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</si>
  <si>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</si>
  <si>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</si>
  <si>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</si>
  <si>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</si>
  <si>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</si>
  <si>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</si>
  <si>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</si>
  <si>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</si>
  <si>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</si>
  <si>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</si>
  <si>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</si>
  <si>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</si>
  <si>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</si>
  <si>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</si>
  <si>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</si>
  <si>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</si>
  <si>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</si>
  <si>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</si>
  <si>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</si>
  <si>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</si>
  <si>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</si>
  <si>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</si>
  <si>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</si>
  <si>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</si>
  <si>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</si>
  <si>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</si>
  <si>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</si>
  <si>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</si>
  <si>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</si>
  <si>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</si>
  <si>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</si>
  <si>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</si>
  <si>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</si>
  <si>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</si>
  <si>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</si>
  <si>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</si>
  <si>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</si>
  <si>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</si>
  <si>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</si>
  <si>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</si>
  <si>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</si>
  <si>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</si>
  <si>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</si>
  <si>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</si>
  <si>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</si>
  <si>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</si>
  <si>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</si>
  <si>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</si>
  <si>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</si>
  <si>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</si>
  <si>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</si>
  <si>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</si>
  <si>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</si>
  <si>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</si>
  <si>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</si>
  <si>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</si>
  <si>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</si>
  <si>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</si>
  <si>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</si>
  <si>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</si>
  <si>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</si>
  <si>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</si>
  <si>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</si>
  <si>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</si>
  <si>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</si>
  <si>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</si>
  <si>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</si>
  <si>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</si>
  <si>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</si>
  <si>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</si>
  <si>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</si>
  <si>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</si>
  <si>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</si>
  <si>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</si>
  <si>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</si>
  <si>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</si>
  <si>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</si>
  <si>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</si>
  <si>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</si>
  <si>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</si>
  <si>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</si>
  <si>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</si>
  <si>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</si>
  <si>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</si>
  <si>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</si>
  <si>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</si>
  <si>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</si>
  <si>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</si>
  <si>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</si>
  <si>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</si>
  <si>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</si>
  <si>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</si>
  <si>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</si>
  <si>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</si>
  <si>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</si>
  <si>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</si>
  <si>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</si>
  <si>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</si>
  <si>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</si>
  <si>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</si>
  <si>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</si>
  <si>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</si>
  <si>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</si>
  <si>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</si>
  <si>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</si>
  <si>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</si>
  <si>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</si>
  <si>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</si>
  <si>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</si>
  <si>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</si>
  <si>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</si>
  <si>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</si>
  <si>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</si>
  <si>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</si>
  <si>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</si>
  <si>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</si>
  <si>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</si>
  <si>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</si>
  <si>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</si>
  <si>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</si>
  <si>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</si>
  <si>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</si>
  <si>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</si>
  <si>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</si>
  <si>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</si>
  <si>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</si>
  <si>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</si>
  <si>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</si>
  <si>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</si>
  <si>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</si>
  <si>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</si>
  <si>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</si>
  <si>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</si>
  <si>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</si>
  <si>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</si>
  <si>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</si>
  <si>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</si>
  <si>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</si>
  <si>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</si>
  <si>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</si>
  <si>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</si>
  <si>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</si>
  <si>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</si>
  <si>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</si>
  <si>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</si>
  <si>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</si>
  <si>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</si>
  <si>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</si>
  <si>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</si>
  <si>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</si>
  <si>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</si>
  <si>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</si>
  <si>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</si>
  <si>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</si>
  <si>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</si>
  <si>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</si>
  <si>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</si>
  <si>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</si>
  <si>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</si>
  <si>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</si>
  <si>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</si>
  <si>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</si>
  <si>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</si>
  <si>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</si>
  <si>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</si>
  <si>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</si>
  <si>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</si>
  <si>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</si>
  <si>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</si>
  <si>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</si>
  <si>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</si>
  <si>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</si>
  <si>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</si>
  <si>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</si>
  <si>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</si>
  <si>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</si>
  <si>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</si>
  <si>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</si>
  <si>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</si>
  <si>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</si>
  <si>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</si>
  <si>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</si>
  <si>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</si>
  <si>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</si>
  <si>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</si>
  <si>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</si>
  <si>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</si>
  <si>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</si>
  <si>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</si>
  <si>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</si>
  <si>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</si>
  <si>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</si>
  <si>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</si>
  <si>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</si>
  <si>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</si>
  <si>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</si>
  <si>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</si>
  <si>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</si>
  <si>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</si>
  <si>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</si>
  <si>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</si>
  <si>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</si>
  <si>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</si>
  <si>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</si>
  <si>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</si>
  <si>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</si>
  <si>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</si>
  <si>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</si>
  <si>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</si>
  <si>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</si>
  <si>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</si>
  <si>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</si>
  <si>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</si>
  <si>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</si>
  <si>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</si>
  <si>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</si>
  <si>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</si>
  <si>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</si>
  <si>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</si>
  <si>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</si>
  <si>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</si>
  <si>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</si>
  <si>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</si>
  <si>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</si>
  <si>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</si>
  <si>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</si>
  <si>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</si>
  <si>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</si>
  <si>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</si>
  <si>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</si>
  <si>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</si>
  <si>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</si>
  <si>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</si>
  <si>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</si>
  <si>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</si>
  <si>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</si>
  <si>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</si>
  <si>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</si>
  <si>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</si>
  <si>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</si>
  <si>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</si>
  <si>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</si>
  <si>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</si>
  <si>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</si>
  <si>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</si>
  <si>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</si>
  <si>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</si>
  <si>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</si>
  <si>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</si>
  <si>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</si>
  <si>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</si>
  <si>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</si>
  <si>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</si>
  <si>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</si>
  <si>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</si>
  <si>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</si>
  <si>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</si>
  <si>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</si>
  <si>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</si>
  <si>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</si>
  <si>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</si>
  <si>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</si>
  <si>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</si>
  <si>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</si>
  <si>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</si>
  <si>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</si>
  <si>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</si>
  <si>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</si>
  <si>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</si>
  <si>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</si>
  <si>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</si>
  <si>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</si>
  <si>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</si>
  <si>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</si>
  <si>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</si>
  <si>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</si>
  <si>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</si>
  <si>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</si>
  <si>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</si>
  <si>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</si>
  <si>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</si>
  <si>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</si>
  <si>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</si>
  <si>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</si>
  <si>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</si>
  <si>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</si>
  <si>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</si>
  <si>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</si>
  <si>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</si>
  <si>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</si>
  <si>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</si>
  <si>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</si>
  <si>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</si>
  <si>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</si>
  <si>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</si>
  <si>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</si>
  <si>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</si>
  <si>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</si>
  <si>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</si>
  <si>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</si>
  <si>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</si>
  <si>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</si>
  <si>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</si>
  <si>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</si>
  <si>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</si>
  <si>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</si>
  <si>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</si>
  <si>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</si>
  <si>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</si>
  <si>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</si>
  <si>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</si>
  <si>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</si>
  <si>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</si>
  <si>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</si>
  <si>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</si>
  <si>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</si>
  <si>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</si>
  <si>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</si>
  <si>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</si>
  <si>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</si>
  <si>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</si>
  <si>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</si>
  <si>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</si>
  <si>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</si>
  <si>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</si>
  <si>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</si>
  <si>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</si>
  <si>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</si>
  <si>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</si>
  <si>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</si>
  <si>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</si>
  <si>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</si>
  <si>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</si>
  <si>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</si>
  <si>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</si>
  <si>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</si>
  <si>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</si>
  <si>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</si>
  <si>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</si>
  <si>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</si>
  <si>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</si>
  <si>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</si>
  <si>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</si>
  <si>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</si>
  <si>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</si>
  <si>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</si>
  <si>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</si>
  <si>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</si>
  <si>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</si>
  <si>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</si>
  <si>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</si>
  <si>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</si>
  <si>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</si>
  <si>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</si>
  <si>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</si>
  <si>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</si>
  <si>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</si>
  <si>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</si>
  <si>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</si>
  <si>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</si>
  <si>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</si>
  <si>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</si>
  <si>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</si>
  <si>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</si>
  <si>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</si>
  <si>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</si>
  <si>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</si>
  <si>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</si>
  <si>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</si>
  <si>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</si>
  <si>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</si>
  <si>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</si>
  <si>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</si>
  <si>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</si>
  <si>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</si>
  <si>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</si>
  <si>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</si>
  <si>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</si>
  <si>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</si>
  <si>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</si>
  <si>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</si>
  <si>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</si>
  <si>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</si>
  <si>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</si>
  <si>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</si>
  <si>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</si>
  <si>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</si>
  <si>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</si>
  <si>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</si>
  <si>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</si>
  <si>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</si>
  <si>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</si>
  <si>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</si>
  <si>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</si>
  <si>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</si>
  <si>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</si>
  <si>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</si>
  <si>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</si>
  <si>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</si>
  <si>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</si>
  <si>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</si>
  <si>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</si>
  <si>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</si>
  <si>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</si>
  <si>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</si>
  <si>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</si>
  <si>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</si>
  <si>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</si>
  <si>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</si>
  <si>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</si>
  <si>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</si>
  <si>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</si>
  <si>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</si>
  <si>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</si>
  <si>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</si>
  <si>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</si>
  <si>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</si>
  <si>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</si>
  <si>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</si>
  <si>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</si>
  <si>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</si>
  <si>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</si>
  <si>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</si>
  <si>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</si>
  <si>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</si>
  <si>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</si>
  <si>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</si>
  <si>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</si>
  <si>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</si>
  <si>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</si>
  <si>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</si>
  <si>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</si>
  <si>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</si>
  <si>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</si>
  <si>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</si>
  <si>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</si>
  <si>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</si>
  <si>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</si>
  <si>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</si>
  <si>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</si>
  <si>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</si>
  <si>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</si>
  <si>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</si>
  <si>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</si>
  <si>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</si>
  <si>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</si>
  <si>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</si>
  <si>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</si>
  <si>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</si>
  <si>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</si>
  <si>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</si>
  <si>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</si>
  <si>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</si>
  <si>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</si>
  <si>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</si>
  <si>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</si>
  <si>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</si>
  <si>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</si>
  <si>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</si>
  <si>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</si>
  <si>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</si>
  <si>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</si>
  <si>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</si>
  <si>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</si>
  <si>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</si>
  <si>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</si>
  <si>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</si>
  <si>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</si>
  <si>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</si>
  <si>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</si>
  <si>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</si>
  <si>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</si>
  <si>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</si>
  <si>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</si>
  <si>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</si>
  <si>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</si>
  <si>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</si>
  <si>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</si>
  <si>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</si>
  <si>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</si>
  <si>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</si>
  <si>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</si>
  <si>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</si>
  <si>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</si>
  <si>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</si>
  <si>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</si>
  <si>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</si>
  <si>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</si>
  <si>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</si>
  <si>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</si>
  <si>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</si>
  <si>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</si>
  <si>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</si>
  <si>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</si>
  <si>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</si>
  <si>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</si>
  <si>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</si>
  <si>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</si>
  <si>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</si>
  <si>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</si>
  <si>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</si>
  <si>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</si>
  <si>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</si>
  <si>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</si>
  <si>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</si>
  <si>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</si>
  <si>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</si>
  <si>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</si>
  <si>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</si>
  <si>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</si>
  <si>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</si>
  <si>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</si>
  <si>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</si>
  <si>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</si>
  <si>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</si>
  <si>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</si>
  <si>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</si>
  <si>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</si>
  <si>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</si>
  <si>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</si>
  <si>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</si>
  <si>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</si>
  <si>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</si>
  <si>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</si>
  <si>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</si>
  <si>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</si>
  <si>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</si>
  <si>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</si>
  <si>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</si>
  <si>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</si>
  <si>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</si>
  <si>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</si>
  <si>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</si>
  <si>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</si>
  <si>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</si>
  <si>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</si>
  <si>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</si>
  <si>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</si>
  <si>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</si>
  <si>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</si>
  <si>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</si>
  <si>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</si>
  <si>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</si>
  <si>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</si>
  <si>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</si>
  <si>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</si>
  <si>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</si>
  <si>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</si>
  <si>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</si>
  <si>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</si>
  <si>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</si>
  <si>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</si>
  <si>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</si>
  <si>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</si>
  <si>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</si>
  <si>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</si>
  <si>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</si>
  <si>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</si>
  <si>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</si>
  <si>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</si>
  <si>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</si>
  <si>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</si>
  <si>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</si>
  <si>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</si>
  <si>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</si>
  <si>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</si>
  <si>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</si>
  <si>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</si>
  <si>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</si>
  <si>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</si>
  <si>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</si>
  <si>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</si>
  <si>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</si>
  <si>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</si>
  <si>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</si>
  <si>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</si>
  <si>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</si>
  <si>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</si>
  <si>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</si>
  <si>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</si>
  <si>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</si>
  <si>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</si>
  <si>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</si>
  <si>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</si>
  <si>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</si>
  <si>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</si>
  <si>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</si>
  <si>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</si>
  <si>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</si>
  <si>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</si>
  <si>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</si>
  <si>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</si>
  <si>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</si>
  <si>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</si>
  <si>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</si>
  <si>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</si>
  <si>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</si>
  <si>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</si>
  <si>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</si>
  <si>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</si>
  <si>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</si>
  <si>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</si>
  <si>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</si>
  <si>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</si>
  <si>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</si>
  <si>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</si>
  <si>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</si>
  <si>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</si>
  <si>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</si>
  <si>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</si>
  <si>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</si>
  <si>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</si>
  <si>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</si>
  <si>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</si>
  <si>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</si>
  <si>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</si>
  <si>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</si>
  <si>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</si>
  <si>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</si>
  <si>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</si>
  <si>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</si>
  <si>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</si>
  <si>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</si>
  <si>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</si>
  <si>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</si>
  <si>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</si>
  <si>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</si>
  <si>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</si>
  <si>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</si>
  <si>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</si>
  <si>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</si>
  <si>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</si>
  <si>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</si>
  <si>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</si>
  <si>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</si>
  <si>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</si>
  <si>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</si>
  <si>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</si>
  <si>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</si>
  <si>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</si>
  <si>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</si>
  <si>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</si>
  <si>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</si>
  <si>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</si>
  <si>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</si>
  <si>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</si>
  <si>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</si>
  <si>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</si>
  <si>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</si>
  <si>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</si>
  <si>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</si>
  <si>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</si>
  <si>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</si>
  <si>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</si>
  <si>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</si>
  <si>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</si>
  <si>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</si>
  <si>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</si>
  <si>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</si>
  <si>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</si>
  <si>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</si>
  <si>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</si>
  <si>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</si>
  <si>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</si>
  <si>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</si>
  <si>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</si>
  <si>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</si>
  <si>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</si>
  <si>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</si>
  <si>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</si>
  <si>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</si>
  <si>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</si>
  <si>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</si>
  <si>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</si>
  <si>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</si>
  <si>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</si>
  <si>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</si>
  <si>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</si>
  <si>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</si>
  <si>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</si>
  <si>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</si>
  <si>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</si>
  <si>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</si>
  <si>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</si>
  <si>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</si>
  <si>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</si>
  <si>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</si>
  <si>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</si>
  <si>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</si>
  <si>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</si>
  <si>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</si>
  <si>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</si>
  <si>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</si>
  <si>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</si>
  <si>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</si>
  <si>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</si>
  <si>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</si>
  <si>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</si>
  <si>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</si>
  <si>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</si>
  <si>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</si>
  <si>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</si>
  <si>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</si>
  <si>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</si>
  <si>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</si>
  <si>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</si>
  <si>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</si>
  <si>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</si>
  <si>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</si>
  <si>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</si>
  <si>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</si>
  <si>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</si>
  <si>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</si>
  <si>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</si>
  <si>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</si>
  <si>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</si>
  <si>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</si>
  <si>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</si>
  <si>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</si>
  <si>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</si>
  <si>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</si>
  <si>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</si>
  <si>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</si>
  <si>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</si>
  <si>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</si>
  <si>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</si>
  <si>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</si>
  <si>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</si>
  <si>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</si>
  <si>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</si>
  <si>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</si>
  <si>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</si>
  <si>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</si>
  <si>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</si>
  <si>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</si>
  <si>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</si>
  <si>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</si>
  <si>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</si>
  <si>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</si>
  <si>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</si>
  <si>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</si>
  <si>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</si>
  <si>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</si>
  <si>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</si>
  <si>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</si>
  <si>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</si>
  <si>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</si>
  <si>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</si>
  <si>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</si>
  <si>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</si>
  <si>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</si>
  <si>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</si>
  <si>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</si>
  <si>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</si>
  <si>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</si>
  <si>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</si>
  <si>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</si>
  <si>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</si>
  <si>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</si>
  <si>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</si>
  <si>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</si>
  <si>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</si>
  <si>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</si>
  <si>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</si>
  <si>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</si>
  <si>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</si>
  <si>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</si>
  <si>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</si>
  <si>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</si>
  <si>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</si>
  <si>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</si>
  <si>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</si>
  <si>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</si>
  <si>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</si>
  <si>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</si>
  <si>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</si>
  <si>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</si>
  <si>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</si>
  <si>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</si>
  <si>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</si>
  <si>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</si>
  <si>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</si>
  <si>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</si>
  <si>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</si>
  <si>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</si>
  <si>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</si>
  <si>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</si>
  <si>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</si>
  <si>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</si>
  <si>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</si>
  <si>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</si>
  <si>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</si>
  <si>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</si>
  <si>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</si>
  <si>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</si>
  <si>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</si>
  <si>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</si>
  <si>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</si>
  <si>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</si>
  <si>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</si>
  <si>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</si>
  <si>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</si>
  <si>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</si>
  <si>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</si>
  <si>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</si>
  <si>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</si>
  <si>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</si>
  <si>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</si>
  <si>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</si>
  <si>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</si>
  <si>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</si>
  <si>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</si>
  <si>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</si>
  <si>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</si>
  <si>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</si>
  <si>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</si>
  <si>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</si>
  <si>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</si>
  <si>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</si>
  <si>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</si>
  <si>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</si>
  <si>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</si>
  <si>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</si>
  <si>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</si>
  <si>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</si>
  <si>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</si>
  <si>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</si>
  <si>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</si>
  <si>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</si>
  <si>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</si>
  <si>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</si>
  <si>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</si>
  <si>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</si>
  <si>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</si>
  <si>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</si>
  <si>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</si>
  <si>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</si>
  <si>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</si>
  <si>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</si>
  <si>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</si>
  <si>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</si>
  <si>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</si>
  <si>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</si>
  <si>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</si>
  <si>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</si>
  <si>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</si>
  <si>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</si>
  <si>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</si>
  <si>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</si>
  <si>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</si>
  <si>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</si>
  <si>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</si>
  <si>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</si>
  <si>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</si>
  <si>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</si>
  <si>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</si>
  <si>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</si>
  <si>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</si>
  <si>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</si>
  <si>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</si>
  <si>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</si>
  <si>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</si>
  <si>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</si>
  <si>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</si>
  <si>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</si>
  <si>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</si>
  <si>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</si>
  <si>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</si>
  <si>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</si>
  <si>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</si>
  <si>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</si>
  <si>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</si>
  <si>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</si>
  <si>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</si>
  <si>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</si>
  <si>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</si>
  <si>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</si>
  <si>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</si>
  <si>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</si>
  <si>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</si>
  <si>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</si>
  <si>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</si>
  <si>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</si>
  <si>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</si>
  <si>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</si>
  <si>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</si>
  <si>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</si>
  <si>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</si>
  <si>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</si>
  <si>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</si>
  <si>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</si>
  <si>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</si>
  <si>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</si>
  <si>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</si>
  <si>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</si>
  <si>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</si>
  <si>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</si>
  <si>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</si>
  <si>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</si>
  <si>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</si>
  <si>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</si>
  <si>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</si>
  <si>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</si>
  <si>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</si>
  <si>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</si>
  <si>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</si>
  <si>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</si>
  <si>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</si>
  <si>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</si>
  <si>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</si>
  <si>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</si>
  <si>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</si>
  <si>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</si>
  <si>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</si>
  <si>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</si>
  <si>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</si>
  <si>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</si>
  <si>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</si>
  <si>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</si>
  <si>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</si>
  <si>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</si>
  <si>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</si>
  <si>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</si>
  <si>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</si>
  <si>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</si>
  <si>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</si>
  <si>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</si>
  <si>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</si>
  <si>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</si>
  <si>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</si>
  <si>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</si>
  <si>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</si>
  <si>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</si>
  <si>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</si>
  <si>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</si>
  <si>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</si>
  <si>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</si>
  <si>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</si>
  <si>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</si>
  <si>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</si>
  <si>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</si>
  <si>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</si>
  <si>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</si>
  <si>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</si>
  <si>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</si>
  <si>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</si>
  <si>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</si>
  <si>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</si>
  <si>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</si>
  <si>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</si>
  <si>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</si>
  <si>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</si>
  <si>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</si>
  <si>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</si>
  <si>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</si>
  <si>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</si>
  <si>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</si>
  <si>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</si>
  <si>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</si>
  <si>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</si>
  <si>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</si>
  <si>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</si>
  <si>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</si>
  <si>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</si>
  <si>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</si>
  <si>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</si>
  <si>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</si>
  <si>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</si>
  <si>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</si>
  <si>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</si>
  <si>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</si>
  <si>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</si>
  <si>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</si>
  <si>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</si>
  <si>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</si>
  <si>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</si>
  <si>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</si>
  <si>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</si>
  <si>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</si>
  <si>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</si>
  <si>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</si>
  <si>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</si>
  <si>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</si>
  <si>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</si>
  <si>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</si>
  <si>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</si>
  <si>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</si>
  <si>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</si>
  <si>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</si>
  <si>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</si>
  <si>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</si>
  <si>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</si>
  <si>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</si>
  <si>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</si>
  <si>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</si>
  <si>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</si>
  <si>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</si>
  <si>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</si>
  <si>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</si>
  <si>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</si>
  <si>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</si>
  <si>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</si>
  <si>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</si>
  <si>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</si>
  <si>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</si>
  <si>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</si>
  <si>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</si>
  <si>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</si>
  <si>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</si>
  <si>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</si>
  <si>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</si>
  <si>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</si>
  <si>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</si>
  <si>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</si>
  <si>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</si>
  <si>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</si>
  <si>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</si>
  <si>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</si>
  <si>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</si>
  <si>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</si>
  <si>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</si>
  <si>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</si>
  <si>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</si>
  <si>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</si>
  <si>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</si>
  <si>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</si>
  <si>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</si>
  <si>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</si>
  <si>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</si>
  <si>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</si>
  <si>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</si>
  <si>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</si>
  <si>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</si>
  <si>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</si>
  <si>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</si>
  <si>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</si>
  <si>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</si>
  <si>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</si>
  <si>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</si>
  <si>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</si>
  <si>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</si>
  <si>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</si>
  <si>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</si>
  <si>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</si>
  <si>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</si>
  <si>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</si>
  <si>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</si>
  <si>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</si>
  <si>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</si>
  <si>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</si>
  <si>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</si>
  <si>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</si>
  <si>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</si>
  <si>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</si>
  <si>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</si>
  <si>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</si>
  <si>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</si>
  <si>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</si>
  <si>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</si>
  <si>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</si>
  <si>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</si>
  <si>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</si>
  <si>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</si>
  <si>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</si>
  <si>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</si>
  <si>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</si>
  <si>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</si>
  <si>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</si>
  <si>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</si>
  <si>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</si>
  <si>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</si>
  <si>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</si>
  <si>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</si>
  <si>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</si>
  <si>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</si>
  <si>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</si>
  <si>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</si>
  <si>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</si>
  <si>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</si>
  <si>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</si>
  <si>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</si>
  <si>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</si>
  <si>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</si>
  <si>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</si>
  <si>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</si>
  <si>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</si>
  <si>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</si>
  <si>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</si>
  <si>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</si>
  <si>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</si>
  <si>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</si>
  <si>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</si>
  <si>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</si>
  <si>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</si>
  <si>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</si>
  <si>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</si>
  <si>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</si>
  <si>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</si>
  <si>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</si>
  <si>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</si>
  <si>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</si>
  <si>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</si>
  <si>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</si>
  <si>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</si>
  <si>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</si>
  <si>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</si>
  <si>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</si>
  <si>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</si>
  <si>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</si>
  <si>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</si>
  <si>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</si>
  <si>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</si>
  <si>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</si>
  <si>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</si>
  <si>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</si>
  <si>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</si>
  <si>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</si>
  <si>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</si>
  <si>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</si>
  <si>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</si>
  <si>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</si>
  <si>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</si>
  <si>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</si>
  <si>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</si>
  <si>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</si>
  <si>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</si>
  <si>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</si>
  <si>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</si>
  <si>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</si>
  <si>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</si>
  <si>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</si>
  <si>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</si>
  <si>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</si>
  <si>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</si>
  <si>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</si>
  <si>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</si>
  <si>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</si>
  <si>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</si>
  <si>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</si>
  <si>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</si>
  <si>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</si>
  <si>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</si>
  <si>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</si>
  <si>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</si>
  <si>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</si>
  <si>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</si>
  <si>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</si>
  <si>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</si>
  <si>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</si>
  <si>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</si>
  <si>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</si>
  <si>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</si>
  <si>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</si>
  <si>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</si>
  <si>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</si>
  <si>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</si>
  <si>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</si>
  <si>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</si>
  <si>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</si>
  <si>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</si>
  <si>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</si>
  <si>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</si>
  <si>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</si>
  <si>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</si>
  <si>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</si>
  <si>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</si>
  <si>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</si>
  <si>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</si>
  <si>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</si>
  <si>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</si>
  <si>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</si>
  <si>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</si>
  <si>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</si>
  <si>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</si>
  <si>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</si>
  <si>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</si>
  <si>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</si>
  <si>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</si>
  <si>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</si>
  <si>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</si>
  <si>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</si>
  <si>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</si>
  <si>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</si>
  <si>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</si>
  <si>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</si>
  <si>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</si>
  <si>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</si>
  <si>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</si>
  <si>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</si>
  <si>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</si>
  <si>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</si>
  <si>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</si>
  <si>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</si>
  <si>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</si>
  <si>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</si>
  <si>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</si>
  <si>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</si>
  <si>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</si>
  <si>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</si>
  <si>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</si>
  <si>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</si>
  <si>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</si>
  <si>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</si>
  <si>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</si>
  <si>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</si>
  <si>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</si>
  <si>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</si>
  <si>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</si>
  <si>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</si>
  <si>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</si>
  <si>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</si>
  <si>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</si>
  <si>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</si>
  <si>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</si>
  <si>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</si>
  <si>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</si>
  <si>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</si>
  <si>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</si>
  <si>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</si>
  <si>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</si>
  <si>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</si>
  <si>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</si>
  <si>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</si>
  <si>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</si>
  <si>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</si>
  <si>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</si>
  <si>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</si>
  <si>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</si>
  <si>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</si>
  <si>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</si>
  <si>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</si>
  <si>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</si>
  <si>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</si>
  <si>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</si>
  <si>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</si>
  <si>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</si>
  <si>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</si>
  <si>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</si>
  <si>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</si>
  <si>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</si>
  <si>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</si>
  <si>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</si>
  <si>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</si>
  <si>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</si>
  <si>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</si>
  <si>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</si>
  <si>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</si>
  <si>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</si>
  <si>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</si>
  <si>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</si>
  <si>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</si>
  <si>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</si>
  <si>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</si>
  <si>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</si>
  <si>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</si>
  <si>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</si>
  <si>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</si>
  <si>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</si>
  <si>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</si>
  <si>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</si>
  <si>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</si>
  <si>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</si>
  <si>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</si>
  <si>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</si>
  <si>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</si>
  <si>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</si>
  <si>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</si>
  <si>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</si>
  <si>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</si>
  <si>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</si>
  <si>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</si>
  <si>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</si>
  <si>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</si>
  <si>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</si>
  <si>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</si>
  <si>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</si>
  <si>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</si>
  <si>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</si>
  <si>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</si>
  <si>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</si>
  <si>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</si>
  <si>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</si>
  <si>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</si>
  <si>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</si>
  <si>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</si>
  <si>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</si>
  <si>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</si>
  <si>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</si>
  <si>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</si>
  <si>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</si>
  <si>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</si>
  <si>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</si>
  <si>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</si>
  <si>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</si>
  <si>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</si>
  <si>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</si>
  <si>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</si>
  <si>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</si>
  <si>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</si>
  <si>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</si>
  <si>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</si>
  <si>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</si>
  <si>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</si>
  <si>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</si>
  <si>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</si>
  <si>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</si>
  <si>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</si>
  <si>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</si>
  <si>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</si>
  <si>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</si>
  <si>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</si>
  <si>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</si>
  <si>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</si>
  <si>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</si>
  <si>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</si>
  <si>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</si>
  <si>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</si>
  <si>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</si>
  <si>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</si>
  <si>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</si>
  <si>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</si>
  <si>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</si>
  <si>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</si>
  <si>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</si>
  <si>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</si>
  <si>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</si>
  <si>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</si>
  <si>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</si>
  <si>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</si>
  <si>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</si>
  <si>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</si>
  <si>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</si>
  <si>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</si>
  <si>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</si>
  <si>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</si>
  <si>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</si>
  <si>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</si>
  <si>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</si>
  <si>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</si>
  <si>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</si>
  <si>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</si>
  <si>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</si>
  <si>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</si>
  <si>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</si>
  <si>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</si>
  <si>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</si>
  <si>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</si>
  <si>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</si>
  <si>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</si>
  <si>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</si>
  <si>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</si>
  <si>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</si>
  <si>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</si>
  <si>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</si>
  <si>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</si>
  <si>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</si>
  <si>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</si>
  <si>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</si>
  <si>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</si>
  <si>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</si>
  <si>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</si>
  <si>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</si>
  <si>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</si>
  <si>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</si>
  <si>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</si>
  <si>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</si>
  <si>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</si>
  <si>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</si>
  <si>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</si>
  <si>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</si>
  <si>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</si>
  <si>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</si>
  <si>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</si>
  <si>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</si>
  <si>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</si>
  <si>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</si>
  <si>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</si>
  <si>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</si>
  <si>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</si>
  <si>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</si>
  <si>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</si>
  <si>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</si>
  <si>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</si>
  <si>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</si>
  <si>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</si>
  <si>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</si>
  <si>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</si>
  <si>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</si>
  <si>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</si>
  <si>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</si>
  <si>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</si>
  <si>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</si>
  <si>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</si>
  <si>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</si>
  <si>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</si>
  <si>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</si>
  <si>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</si>
  <si>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</si>
  <si>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</si>
  <si>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</si>
  <si>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</si>
  <si>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</si>
  <si>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</si>
  <si>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</si>
  <si>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</si>
  <si>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</si>
  <si>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</si>
  <si>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</si>
  <si>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</si>
  <si>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</si>
  <si>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</si>
  <si>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</si>
  <si>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</si>
  <si>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</si>
  <si>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</si>
  <si>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</si>
  <si>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</si>
  <si>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</si>
  <si>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</si>
  <si>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</si>
  <si>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</si>
  <si>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</si>
  <si>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</si>
  <si>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</si>
  <si>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</si>
  <si>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</si>
  <si>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</si>
  <si>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</si>
  <si>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</si>
  <si>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</si>
  <si>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</si>
  <si>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</si>
  <si>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</si>
  <si>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</si>
  <si>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</si>
  <si>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</si>
  <si>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</si>
  <si>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</si>
  <si>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</si>
  <si>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</si>
  <si>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</si>
  <si>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</si>
  <si>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</si>
  <si>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</si>
  <si>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</si>
  <si>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</si>
  <si>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</si>
  <si>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</si>
  <si>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</si>
  <si>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</si>
  <si>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</si>
  <si>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</si>
  <si>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</si>
  <si>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</si>
  <si>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</si>
  <si>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</si>
  <si>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</si>
  <si>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</si>
  <si>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</si>
  <si>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</si>
  <si>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</si>
  <si>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</si>
  <si>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</si>
  <si>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</si>
  <si>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</si>
  <si>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</si>
  <si>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</si>
  <si>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</si>
  <si>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</si>
  <si>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</si>
  <si>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</si>
  <si>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</si>
  <si>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</si>
  <si>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</si>
  <si>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</si>
  <si>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</si>
  <si>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</si>
  <si>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</si>
  <si>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</si>
  <si>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</si>
  <si>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</si>
  <si>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</si>
  <si>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</si>
  <si>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</si>
  <si>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</si>
  <si>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</si>
  <si>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</si>
  <si>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</si>
  <si>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</si>
  <si>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</si>
  <si>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</si>
  <si>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</si>
  <si>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</si>
  <si>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</si>
  <si>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</si>
  <si>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</si>
  <si>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</si>
  <si>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</si>
  <si>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</si>
  <si>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</si>
  <si>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</si>
  <si>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</si>
  <si>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</si>
  <si>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</si>
  <si>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</si>
  <si>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</si>
  <si>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</si>
  <si>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</si>
  <si>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</si>
  <si>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</si>
  <si>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</si>
  <si>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</si>
  <si>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</si>
  <si>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</si>
  <si>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</si>
  <si>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</si>
  <si>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</si>
  <si>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</si>
  <si>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</si>
  <si>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</si>
  <si>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</si>
  <si>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</si>
  <si>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</si>
  <si>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</si>
  <si>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</si>
  <si>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</si>
  <si>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</si>
  <si>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</si>
  <si>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</si>
  <si>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</si>
  <si>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</si>
  <si>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</si>
  <si>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</si>
  <si>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</si>
  <si>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</si>
  <si>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</si>
  <si>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</si>
  <si>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</si>
  <si>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</si>
  <si>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</si>
  <si>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</si>
  <si>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</si>
  <si>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</si>
  <si>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</si>
  <si>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</si>
  <si>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</si>
  <si>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</si>
  <si>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</si>
  <si>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</si>
  <si>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</si>
  <si>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</si>
  <si>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</si>
  <si>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</si>
  <si>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</si>
  <si>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</si>
  <si>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</si>
  <si>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</si>
  <si>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</si>
  <si>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</si>
  <si>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</si>
  <si>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</si>
  <si>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</si>
  <si>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</si>
  <si>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</si>
  <si>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</si>
  <si>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</si>
  <si>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</si>
  <si>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</si>
  <si>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</si>
  <si>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</si>
  <si>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</si>
  <si>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</si>
  <si>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</si>
  <si>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</si>
  <si>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</si>
  <si>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</si>
  <si>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</si>
  <si>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</si>
  <si>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</si>
  <si>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</si>
  <si>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</si>
  <si>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</si>
  <si>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</si>
  <si>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</si>
  <si>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</si>
  <si>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</si>
  <si>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</si>
  <si>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</si>
  <si>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</si>
  <si>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</si>
  <si>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</si>
  <si>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</si>
  <si>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</si>
  <si>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</si>
  <si>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</si>
  <si>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</si>
  <si>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</si>
  <si>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</si>
  <si>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</si>
  <si>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</si>
  <si>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</si>
  <si>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</si>
  <si>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</si>
  <si>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</si>
  <si>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</si>
  <si>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</si>
  <si>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</si>
  <si>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</si>
  <si>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</si>
  <si>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</si>
  <si>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</si>
  <si>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</si>
  <si>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</si>
  <si>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</si>
  <si>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</si>
  <si>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</si>
  <si>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</si>
  <si>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</si>
  <si>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</si>
  <si>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</si>
  <si>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</si>
  <si>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</si>
  <si>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</si>
  <si>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</si>
  <si>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</si>
  <si>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</si>
  <si>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</si>
  <si>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</si>
  <si>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</si>
  <si>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</si>
  <si>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</si>
  <si>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</si>
  <si>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</si>
  <si>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</si>
  <si>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</si>
  <si>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</si>
  <si>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</si>
  <si>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</si>
  <si>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</si>
  <si>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</si>
  <si>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</si>
  <si>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</si>
  <si>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</si>
  <si>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</si>
  <si>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</si>
  <si>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</si>
  <si>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</si>
  <si>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</si>
  <si>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</si>
  <si>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</si>
  <si>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</si>
  <si>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</si>
  <si>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</si>
  <si>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</si>
  <si>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</si>
  <si>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</si>
  <si>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</si>
  <si>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</si>
  <si>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</si>
  <si>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</si>
  <si>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</si>
  <si>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</si>
  <si>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</si>
  <si>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</si>
  <si>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</si>
  <si>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</si>
  <si>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</si>
  <si>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</si>
  <si>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</si>
  <si>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</si>
  <si>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</si>
  <si>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</si>
  <si>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</si>
  <si>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</si>
  <si>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</si>
  <si>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</si>
  <si>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</si>
  <si>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</si>
  <si>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</si>
  <si>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</si>
  <si>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</si>
  <si>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</si>
  <si>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</si>
  <si>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</si>
  <si>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</si>
  <si>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</si>
  <si>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</si>
  <si>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</si>
  <si>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</si>
  <si>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</si>
  <si>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</si>
  <si>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</si>
  <si>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</si>
  <si>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</si>
  <si>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</si>
  <si>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</si>
  <si>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</si>
  <si>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</si>
  <si>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</si>
  <si>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</si>
  <si>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</si>
  <si>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</si>
  <si>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</si>
  <si>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</si>
  <si>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</si>
  <si>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</si>
  <si>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</si>
  <si>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</si>
  <si>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</si>
  <si>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</si>
  <si>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</si>
  <si>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</si>
  <si>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</si>
  <si>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</si>
  <si>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</si>
  <si>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</si>
  <si>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</si>
  <si>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</si>
  <si>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</si>
  <si>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</si>
  <si>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</si>
  <si>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</si>
  <si>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</si>
  <si>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</si>
  <si>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</si>
  <si>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</si>
  <si>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</si>
  <si>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</si>
  <si>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</si>
  <si>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</si>
  <si>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</si>
  <si>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</si>
  <si>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</si>
  <si>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</si>
  <si>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</si>
  <si>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</si>
  <si>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</si>
  <si>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</si>
  <si>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</si>
  <si>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</si>
  <si>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</si>
  <si>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</si>
  <si>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</si>
  <si>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</si>
  <si>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</si>
  <si>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</si>
  <si>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</si>
  <si>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</si>
  <si>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</si>
  <si>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</si>
  <si>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</si>
  <si>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</si>
  <si>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</si>
  <si>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</si>
  <si>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</si>
  <si>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</si>
  <si>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</si>
  <si>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</si>
  <si>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</si>
  <si>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</si>
  <si>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</si>
  <si>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</si>
  <si>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</si>
  <si>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</si>
  <si>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</si>
  <si>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</si>
  <si>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</si>
  <si>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</si>
  <si>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</si>
  <si>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</si>
  <si>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</si>
  <si>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</si>
  <si>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</si>
  <si>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</si>
  <si>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</si>
  <si>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</si>
  <si>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</si>
  <si>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</si>
  <si>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</si>
  <si>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</si>
  <si>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</si>
  <si>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</si>
  <si>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</si>
  <si>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</si>
  <si>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</si>
  <si>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</si>
  <si>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</si>
  <si>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</si>
  <si>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</si>
  <si>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</si>
  <si>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</si>
  <si>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</si>
  <si>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</si>
  <si>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</si>
  <si>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</si>
  <si>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</si>
  <si>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</si>
  <si>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</si>
  <si>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</si>
  <si>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</si>
  <si>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</si>
  <si>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</si>
  <si>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</si>
  <si>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</si>
  <si>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</si>
  <si>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</si>
  <si>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</si>
  <si>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</si>
  <si>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</si>
  <si>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</si>
  <si>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</si>
  <si>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</si>
  <si>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</si>
  <si>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</si>
  <si>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</si>
  <si>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</si>
  <si>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</si>
  <si>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</si>
  <si>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</si>
  <si>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</si>
  <si>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</si>
  <si>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</si>
  <si>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</si>
  <si>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</si>
  <si>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</si>
  <si>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</si>
  <si>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</si>
  <si>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</si>
  <si>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</si>
  <si>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</si>
  <si>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</si>
  <si>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</si>
  <si>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</si>
  <si>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</si>
  <si>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</si>
  <si>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</si>
  <si>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</si>
  <si>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</si>
  <si>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</si>
  <si>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</si>
  <si>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</si>
  <si>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</si>
  <si>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</si>
  <si>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</si>
  <si>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</si>
  <si>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</si>
  <si>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</si>
  <si>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</si>
  <si>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</si>
  <si>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</si>
  <si>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</si>
  <si>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</si>
  <si>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</si>
  <si>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</si>
  <si>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</si>
  <si>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</si>
  <si>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</si>
  <si>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</si>
  <si>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</si>
  <si>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</si>
  <si>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</si>
  <si>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</si>
  <si>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</si>
  <si>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</si>
  <si>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</si>
  <si>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</si>
  <si>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</si>
  <si>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</si>
  <si>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</si>
  <si>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</si>
  <si>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</si>
  <si>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</si>
  <si>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</si>
  <si>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</si>
  <si>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</si>
  <si>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</si>
  <si>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</si>
  <si>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</si>
  <si>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</si>
  <si>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</si>
  <si>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</si>
  <si>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</si>
  <si>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</si>
  <si>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</si>
  <si>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</si>
  <si>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</si>
  <si>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</si>
  <si>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</si>
  <si>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</si>
  <si>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</si>
  <si>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</si>
  <si>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</si>
  <si>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</si>
  <si>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</si>
  <si>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</si>
  <si>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</si>
  <si>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</si>
  <si>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</si>
  <si>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</si>
  <si>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</si>
  <si>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</si>
  <si>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</si>
  <si>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</si>
  <si>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</si>
  <si>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</si>
  <si>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</si>
  <si>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</si>
  <si>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</si>
  <si>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</si>
  <si>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</si>
  <si>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</si>
  <si>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</si>
  <si>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</si>
  <si>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</si>
  <si>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</si>
  <si>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</si>
  <si>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</si>
  <si>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</si>
  <si>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</si>
  <si>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</si>
  <si>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</si>
  <si>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</si>
  <si>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</si>
  <si>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</si>
  <si>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</si>
  <si>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</si>
  <si>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</si>
  <si>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</si>
  <si>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</si>
  <si>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</si>
  <si>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</si>
  <si>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</si>
  <si>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</si>
  <si>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</si>
  <si>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</si>
  <si>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</si>
  <si>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</si>
  <si>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</si>
  <si>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</si>
  <si>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</si>
  <si>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</si>
  <si>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</si>
  <si>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</si>
  <si>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</si>
  <si>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</si>
  <si>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</si>
  <si>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</si>
  <si>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</si>
  <si>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</si>
  <si>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</si>
  <si>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</si>
  <si>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</si>
  <si>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</si>
  <si>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</si>
  <si>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</si>
  <si>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</si>
  <si>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</si>
  <si>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</si>
  <si>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</si>
  <si>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</si>
  <si>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</si>
  <si>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</si>
  <si>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</si>
  <si>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</si>
  <si>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</si>
  <si>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</si>
  <si>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</si>
  <si>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</si>
  <si>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</si>
  <si>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</si>
  <si>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</si>
  <si>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</si>
  <si>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</si>
  <si>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</si>
  <si>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</si>
  <si>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</si>
  <si>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</si>
  <si>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</si>
  <si>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</si>
  <si>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</si>
  <si>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</si>
  <si>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</si>
  <si>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</si>
  <si>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</si>
  <si>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</si>
  <si>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</si>
  <si>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</si>
  <si>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</si>
  <si>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</si>
  <si>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</si>
  <si>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</si>
  <si>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</si>
  <si>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</si>
  <si>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</si>
  <si>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</si>
  <si>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</si>
  <si>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</si>
  <si>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</si>
  <si>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</si>
  <si>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</si>
  <si>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</si>
  <si>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</si>
  <si>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</si>
  <si>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</si>
  <si>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</si>
  <si>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</si>
  <si>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</si>
  <si>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</si>
  <si>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</si>
  <si>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</si>
  <si>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</si>
  <si>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</si>
  <si>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</si>
  <si>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</si>
  <si>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</si>
  <si>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</si>
  <si>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</si>
  <si>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</si>
  <si>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</si>
  <si>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</si>
  <si>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</si>
  <si>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</si>
  <si>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</si>
  <si>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</si>
  <si>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</si>
  <si>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</si>
  <si>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</si>
  <si>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</si>
  <si>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</si>
  <si>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</si>
  <si>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</si>
  <si>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</si>
  <si>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</si>
  <si>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</si>
  <si>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</si>
  <si>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</si>
  <si>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</si>
  <si>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</si>
  <si>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</si>
  <si>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</si>
  <si>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</si>
  <si>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</si>
  <si>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</si>
  <si>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</si>
  <si>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</si>
  <si>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</si>
  <si>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</si>
  <si>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</si>
  <si>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</si>
  <si>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</si>
  <si>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</si>
  <si>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</si>
  <si>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</si>
  <si>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</si>
  <si>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</si>
  <si>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</si>
  <si>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</si>
  <si>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</si>
  <si>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</si>
  <si>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</si>
  <si>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</si>
  <si>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</si>
  <si>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</si>
  <si>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</si>
  <si>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</si>
  <si>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</si>
  <si>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</si>
  <si>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</si>
  <si>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</si>
  <si>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</si>
  <si>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</si>
  <si>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</si>
  <si>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</si>
  <si>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</si>
  <si>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</si>
  <si>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</si>
  <si>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</si>
  <si>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</si>
  <si>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</si>
  <si>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</si>
  <si>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</si>
  <si>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</si>
  <si>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</si>
  <si>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</si>
  <si>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</si>
  <si>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</si>
  <si>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</si>
  <si>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</si>
  <si>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</si>
  <si>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</si>
  <si>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</si>
  <si>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</si>
  <si>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</si>
  <si>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</si>
  <si>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</si>
  <si>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</si>
  <si>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</si>
  <si>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</si>
  <si>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</si>
  <si>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</si>
  <si>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</si>
  <si>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</si>
  <si>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</si>
  <si>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</si>
  <si>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</si>
  <si>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</si>
  <si>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</si>
  <si>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</si>
  <si>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</si>
  <si>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</si>
  <si>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</si>
  <si>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</si>
  <si>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</si>
  <si>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</si>
  <si>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</si>
  <si>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</si>
  <si>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</si>
  <si>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</si>
  <si>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</si>
  <si>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</si>
  <si>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</si>
  <si>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</si>
  <si>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</si>
  <si>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</si>
  <si>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</si>
  <si>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</si>
  <si>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</si>
  <si>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</si>
  <si>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</si>
  <si>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</si>
  <si>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</si>
  <si>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</si>
  <si>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</si>
  <si>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</si>
  <si>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</si>
  <si>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</si>
  <si>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</si>
  <si>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</si>
  <si>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</si>
  <si>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</si>
  <si>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</si>
  <si>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</si>
  <si>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</si>
  <si>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</si>
  <si>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</si>
  <si>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</si>
  <si>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</si>
  <si>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</si>
  <si>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</si>
  <si>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</si>
  <si>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</si>
  <si>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</si>
  <si>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</si>
  <si>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</si>
  <si>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</si>
  <si>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</si>
  <si>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</si>
  <si>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</si>
  <si>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</si>
  <si>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</si>
  <si>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</si>
  <si>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</si>
  <si>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</si>
  <si>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</si>
  <si>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</si>
  <si>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</si>
  <si>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</si>
  <si>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</si>
  <si>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</si>
  <si>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</si>
  <si>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</si>
  <si>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</si>
  <si>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</si>
  <si>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</si>
  <si>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</si>
  <si>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</si>
  <si>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</si>
  <si>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</si>
  <si>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</si>
  <si>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</si>
  <si>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</si>
  <si>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</si>
  <si>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</si>
  <si>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</si>
  <si>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</si>
  <si>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</si>
  <si>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</si>
  <si>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</si>
  <si>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</si>
  <si>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</si>
  <si>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</si>
  <si>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</si>
  <si>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</si>
  <si>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</si>
  <si>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</si>
  <si>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</si>
  <si>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</si>
  <si>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</si>
  <si>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</si>
  <si>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</si>
  <si>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</si>
  <si>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</si>
  <si>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</si>
  <si>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</si>
  <si>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</si>
  <si>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</si>
  <si>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</si>
  <si>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</si>
  <si>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</si>
  <si>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</si>
  <si>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</si>
  <si>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</si>
  <si>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</si>
  <si>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</si>
  <si>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</si>
  <si>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</si>
  <si>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</si>
  <si>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</si>
  <si>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</si>
  <si>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</si>
  <si>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</si>
  <si>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</si>
  <si>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</si>
  <si>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</si>
  <si>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</si>
  <si>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</si>
  <si>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</si>
  <si>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</si>
  <si>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</si>
  <si>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</si>
  <si>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</si>
  <si>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</si>
  <si>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</si>
  <si>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</si>
  <si>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</si>
  <si>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</si>
  <si>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</si>
  <si>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</si>
  <si>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</si>
  <si>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</si>
  <si>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</si>
  <si>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</si>
  <si>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</si>
  <si>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</si>
  <si>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</si>
  <si>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</si>
  <si>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</si>
  <si>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</si>
  <si>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</si>
  <si>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</si>
  <si>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</si>
  <si>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</si>
  <si>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</si>
  <si>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</si>
  <si>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</si>
  <si>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</si>
  <si>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</si>
  <si>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</si>
  <si>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</si>
  <si>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</si>
  <si>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</si>
  <si>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</si>
  <si>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</si>
  <si>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</si>
  <si>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</si>
  <si>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</si>
  <si>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</si>
  <si>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</si>
  <si>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</si>
  <si>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</si>
  <si>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</si>
  <si>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</si>
  <si>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</si>
  <si>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</si>
  <si>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</si>
  <si>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</si>
  <si>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</si>
  <si>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</si>
  <si>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</si>
  <si>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</si>
  <si>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</si>
  <si>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</si>
  <si>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</si>
  <si>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</si>
  <si>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</si>
  <si>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</si>
  <si>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</si>
  <si>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</si>
  <si>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</si>
  <si>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</si>
  <si>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</si>
  <si>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</si>
  <si>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</si>
  <si>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</si>
  <si>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</si>
  <si>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</si>
  <si>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</si>
  <si>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</si>
  <si>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</si>
  <si>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</si>
  <si>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</si>
  <si>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</si>
  <si>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</si>
  <si>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</si>
  <si>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</si>
  <si>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</si>
  <si>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</si>
  <si>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</si>
  <si>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</si>
  <si>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</si>
  <si>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</si>
  <si>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</si>
  <si>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</si>
  <si>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</si>
  <si>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</si>
  <si>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</si>
  <si>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</si>
  <si>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</si>
  <si>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</si>
  <si>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</si>
  <si>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</si>
  <si>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</si>
  <si>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</si>
  <si>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</si>
  <si>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</si>
  <si>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</si>
  <si>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</si>
  <si>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</si>
  <si>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</si>
  <si>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</si>
  <si>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</si>
  <si>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</si>
  <si>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</si>
  <si>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</si>
  <si>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</si>
  <si>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</si>
  <si>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</si>
  <si>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</si>
  <si>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</si>
  <si>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</si>
  <si>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</si>
  <si>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</si>
  <si>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</si>
  <si>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</si>
  <si>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</si>
  <si>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</si>
  <si>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</si>
  <si>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</si>
  <si>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</si>
  <si>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</si>
  <si>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</si>
  <si>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</si>
  <si>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</si>
  <si>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</si>
  <si>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</si>
  <si>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</si>
  <si>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</si>
  <si>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</si>
  <si>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</si>
  <si>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</si>
  <si>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</si>
  <si>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</si>
  <si>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</si>
  <si>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</si>
  <si>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</si>
  <si>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</si>
  <si>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</si>
  <si>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</si>
  <si>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</si>
  <si>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</si>
  <si>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</si>
  <si>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</si>
  <si>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</si>
  <si>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</si>
  <si>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</si>
  <si>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</si>
  <si>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</si>
  <si>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</si>
  <si>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</si>
  <si>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</si>
  <si>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</si>
  <si>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</si>
  <si>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</si>
  <si>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</si>
  <si>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</si>
  <si>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</si>
  <si>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</si>
  <si>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</si>
  <si>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</si>
  <si>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</si>
  <si>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</si>
  <si>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</si>
  <si>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</si>
  <si>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</si>
  <si>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</si>
  <si>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</si>
  <si>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</si>
  <si>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</si>
  <si>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</si>
  <si>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</si>
  <si>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</si>
  <si>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</si>
  <si>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</si>
  <si>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</si>
  <si>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</si>
  <si>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</si>
  <si>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</si>
  <si>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</si>
  <si>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</si>
  <si>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</si>
  <si>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</si>
  <si>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</si>
  <si>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</si>
  <si>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</si>
  <si>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</si>
  <si>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</si>
  <si>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</si>
  <si>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</si>
  <si>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</si>
  <si>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</si>
  <si>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</si>
  <si>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</si>
  <si>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</si>
  <si>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</si>
  <si>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</si>
  <si>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</si>
  <si>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</si>
  <si>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</si>
  <si>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</si>
  <si>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</si>
  <si>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</si>
  <si>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</si>
  <si>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</si>
  <si>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</si>
  <si>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</si>
  <si>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</si>
  <si>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</si>
  <si>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</si>
  <si>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</si>
  <si>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</si>
  <si>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</si>
  <si>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</si>
  <si>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</si>
  <si>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</si>
  <si>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</si>
  <si>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</si>
  <si>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</si>
  <si>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</si>
  <si>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</si>
  <si>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</si>
  <si>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</si>
  <si>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</si>
  <si>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</si>
  <si>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</si>
  <si>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</si>
  <si>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</si>
  <si>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</si>
  <si>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</si>
  <si>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</si>
  <si>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</si>
  <si>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</si>
  <si>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</si>
  <si>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</si>
  <si>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</si>
  <si>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</si>
  <si>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</si>
  <si>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</si>
  <si>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</si>
  <si>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</si>
  <si>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</si>
  <si>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</si>
  <si>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</si>
  <si>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</si>
  <si>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</si>
  <si>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</si>
  <si>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</si>
  <si>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</si>
  <si>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</si>
  <si>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</si>
  <si>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</si>
  <si>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</si>
  <si>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</si>
  <si>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</si>
  <si>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</si>
  <si>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</si>
  <si>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</si>
  <si>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</si>
  <si>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</si>
  <si>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</si>
  <si>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</si>
  <si>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</si>
  <si>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</si>
  <si>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</si>
  <si>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</si>
  <si>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</si>
  <si>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</si>
  <si>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</si>
  <si>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</si>
  <si>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</si>
  <si>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</si>
  <si>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</si>
  <si>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</si>
  <si>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</si>
  <si>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</si>
  <si>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</si>
  <si>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</si>
  <si>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</si>
  <si>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</si>
  <si>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</si>
  <si>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</si>
  <si>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</si>
  <si>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</si>
  <si>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</si>
  <si>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</si>
  <si>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</si>
  <si>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</si>
  <si>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</si>
  <si>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</si>
  <si>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</si>
  <si>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</si>
  <si>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</si>
  <si>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</si>
  <si>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</si>
  <si>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</si>
  <si>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</si>
  <si>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</si>
  <si>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</si>
  <si>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</si>
  <si>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</si>
  <si>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</si>
  <si>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</si>
  <si>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</si>
  <si>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</si>
  <si>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</si>
  <si>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</si>
  <si>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</si>
  <si>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</si>
  <si>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</si>
  <si>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</si>
  <si>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</si>
  <si>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</si>
  <si>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</si>
  <si>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</si>
  <si>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</si>
  <si>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</si>
  <si>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</si>
  <si>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</si>
  <si>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</si>
  <si>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</si>
  <si>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</si>
  <si>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</si>
  <si>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</si>
  <si>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</si>
  <si>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</si>
  <si>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</si>
  <si>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</si>
  <si>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</si>
  <si>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</si>
  <si>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</si>
  <si>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</si>
  <si>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</si>
  <si>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</si>
  <si>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</si>
  <si>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</si>
  <si>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</si>
  <si>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</si>
  <si>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</si>
  <si>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</si>
  <si>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</si>
  <si>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</si>
  <si>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</si>
  <si>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</si>
  <si>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</si>
  <si>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</si>
  <si>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</si>
  <si>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</si>
  <si>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</si>
  <si>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</si>
  <si>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</si>
  <si>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</si>
  <si>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</si>
  <si>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</si>
  <si>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</si>
  <si>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</si>
  <si>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</si>
  <si>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</si>
  <si>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</si>
  <si>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</si>
  <si>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</si>
  <si>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</si>
  <si>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</si>
  <si>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</si>
  <si>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</si>
  <si>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</si>
  <si>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</si>
  <si>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</si>
  <si>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</si>
  <si>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</si>
  <si>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</si>
  <si>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</si>
  <si>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</si>
  <si>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</si>
  <si>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</si>
  <si>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</si>
  <si>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</si>
  <si>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</si>
  <si>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</si>
  <si>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</si>
  <si>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</si>
  <si>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</si>
  <si>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</si>
  <si>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</si>
  <si>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</si>
  <si>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</si>
  <si>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</si>
  <si>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</si>
  <si>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</si>
  <si>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</si>
  <si>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</si>
  <si>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</si>
  <si>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</si>
  <si>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</si>
  <si>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</si>
  <si>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</si>
  <si>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</si>
  <si>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</si>
  <si>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</si>
  <si>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</si>
  <si>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</si>
  <si>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</si>
  <si>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</si>
  <si>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</si>
  <si>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</si>
  <si>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</si>
  <si>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</si>
  <si>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</si>
  <si>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</si>
  <si>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</si>
  <si>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</si>
  <si>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</si>
  <si>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</si>
  <si>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</si>
  <si>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</si>
  <si>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</si>
  <si>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</si>
  <si>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</si>
  <si>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</si>
  <si>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</si>
  <si>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</si>
  <si>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</si>
  <si>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</si>
  <si>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</si>
  <si>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</si>
  <si>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</si>
  <si>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</si>
  <si>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</si>
  <si>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</si>
  <si>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</si>
  <si>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</si>
  <si>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</si>
  <si>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</si>
  <si>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</si>
  <si>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</si>
  <si>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</si>
  <si>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</si>
  <si>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</si>
  <si>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</si>
  <si>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</si>
  <si>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</si>
  <si>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</si>
  <si>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</si>
  <si>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</si>
  <si>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</si>
  <si>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</si>
  <si>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</si>
  <si>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</si>
  <si>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</si>
  <si>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</si>
  <si>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</si>
  <si>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</si>
  <si>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</si>
  <si>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</si>
  <si>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</si>
  <si>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</si>
  <si>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</si>
  <si>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</si>
  <si>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</si>
  <si>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</si>
  <si>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</si>
  <si>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</si>
  <si>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</si>
  <si>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</si>
  <si>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</si>
  <si>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</si>
  <si>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</si>
  <si>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</si>
  <si>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</si>
  <si>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</si>
  <si>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</si>
  <si>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</si>
  <si>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</si>
  <si>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</si>
  <si>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</si>
  <si>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</si>
  <si>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</si>
  <si>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</si>
  <si>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</si>
  <si>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</si>
  <si>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</si>
  <si>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</si>
  <si>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</si>
  <si>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</si>
  <si>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</si>
  <si>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</si>
  <si>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</si>
  <si>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</si>
  <si>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</si>
  <si>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</si>
  <si>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</si>
  <si>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</si>
  <si>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</si>
  <si>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</si>
  <si>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</si>
  <si>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</si>
  <si>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</si>
  <si>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</si>
  <si>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</si>
  <si>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</si>
  <si>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</si>
  <si>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</si>
  <si>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</si>
  <si>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</si>
  <si>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</si>
  <si>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</si>
  <si>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</si>
  <si>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</si>
  <si>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</si>
  <si>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</si>
  <si>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</si>
  <si>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</si>
  <si>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</si>
  <si>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</si>
  <si>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</si>
  <si>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</si>
  <si>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</si>
  <si>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</si>
  <si>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</si>
  <si>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</si>
  <si>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</si>
  <si>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</si>
  <si>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</si>
  <si>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</si>
  <si>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</si>
  <si>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</si>
  <si>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</si>
  <si>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</si>
  <si>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</si>
  <si>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</si>
  <si>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</si>
  <si>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</si>
  <si>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</si>
  <si>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</si>
  <si>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</si>
  <si>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</si>
  <si>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</si>
  <si>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</si>
  <si>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</si>
  <si>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</si>
  <si>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</si>
  <si>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</si>
  <si>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</si>
  <si>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</si>
  <si>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</si>
  <si>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</si>
  <si>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</si>
  <si>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</si>
  <si>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</si>
  <si>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</si>
  <si>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</si>
  <si>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</si>
  <si>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</si>
  <si>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</si>
  <si>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</si>
  <si>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</si>
  <si>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</si>
  <si>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</si>
  <si>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</si>
  <si>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</si>
  <si>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</si>
  <si>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</si>
  <si>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</si>
  <si>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</si>
  <si>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</si>
  <si>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</si>
  <si>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</si>
  <si>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</si>
  <si>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</si>
  <si>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</si>
  <si>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</si>
  <si>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</si>
  <si>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</si>
  <si>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</si>
  <si>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</si>
  <si>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</si>
  <si>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</si>
  <si>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</si>
  <si>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</si>
  <si>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</si>
  <si>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</si>
  <si>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</si>
  <si>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</si>
  <si>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</si>
  <si>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</si>
  <si>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</si>
  <si>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</si>
  <si>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</si>
  <si>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</si>
  <si>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</si>
  <si>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</si>
  <si>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</si>
  <si>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</si>
  <si>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</si>
  <si>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</si>
  <si>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</si>
  <si>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</si>
  <si>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</si>
  <si>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</si>
  <si>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</si>
  <si>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</si>
  <si>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</si>
  <si>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</si>
  <si>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</si>
  <si>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</si>
  <si>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</si>
  <si>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</si>
  <si>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</si>
  <si>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</si>
  <si>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</si>
  <si>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</si>
  <si>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</si>
  <si>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</si>
  <si>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</si>
  <si>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</si>
  <si>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</si>
  <si>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</si>
  <si>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</si>
  <si>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</si>
  <si>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</si>
  <si>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</si>
  <si>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</si>
  <si>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</si>
  <si>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</si>
  <si>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</si>
  <si>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</si>
  <si>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</si>
  <si>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</si>
  <si>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</si>
  <si>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</si>
  <si>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</si>
  <si>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</si>
  <si>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</si>
  <si>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</si>
  <si>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</si>
  <si>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</si>
  <si>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</si>
  <si>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</si>
  <si>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</si>
  <si>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</si>
  <si>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</si>
  <si>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</si>
  <si>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</si>
  <si>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</si>
  <si>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</si>
  <si>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</si>
  <si>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</si>
  <si>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</si>
  <si>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</si>
  <si>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</si>
  <si>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</si>
  <si>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</si>
  <si>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</si>
  <si>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</si>
  <si>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</si>
  <si>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</si>
  <si>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</si>
  <si>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</si>
  <si>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</si>
  <si>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</si>
  <si>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</si>
  <si>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</si>
  <si>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</si>
  <si>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</si>
  <si>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</si>
  <si>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</si>
  <si>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</si>
  <si>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</si>
  <si>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</si>
  <si>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</si>
  <si>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</si>
  <si>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</si>
  <si>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</si>
  <si>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</si>
  <si>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</si>
  <si>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</si>
  <si>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</si>
  <si>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</si>
  <si>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</si>
  <si>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</si>
  <si>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</si>
  <si>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</si>
  <si>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</si>
  <si>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</si>
  <si>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</si>
  <si>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</si>
  <si>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</si>
  <si>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</si>
  <si>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</si>
  <si>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</si>
  <si>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</si>
  <si>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</si>
  <si>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</si>
  <si>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</si>
  <si>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</si>
  <si>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</si>
  <si>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</si>
  <si>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</si>
  <si>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</si>
  <si>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</si>
  <si>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</si>
  <si>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</si>
  <si>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</si>
  <si>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</si>
  <si>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</si>
  <si>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</si>
  <si>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</si>
  <si>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</si>
  <si>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</si>
  <si>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</si>
  <si>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</si>
  <si>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</si>
  <si>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</si>
  <si>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</si>
  <si>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</si>
  <si>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</si>
  <si>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</si>
  <si>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</si>
  <si>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</si>
  <si>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</si>
  <si>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</si>
  <si>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</si>
  <si>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</si>
  <si>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</si>
  <si>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</si>
  <si>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</si>
  <si>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</si>
  <si>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</si>
  <si>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</si>
  <si>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</si>
  <si>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</si>
  <si>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</si>
  <si>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</si>
  <si>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</si>
  <si>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</si>
  <si>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</si>
  <si>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</si>
  <si>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</si>
  <si>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</si>
  <si>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</si>
  <si>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</si>
  <si>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</si>
  <si>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</si>
  <si>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</si>
  <si>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</si>
  <si>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</si>
  <si>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</si>
  <si>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</si>
  <si>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</si>
  <si>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</si>
  <si>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</si>
  <si>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</si>
  <si>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</si>
  <si>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</si>
  <si>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</si>
  <si>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</si>
  <si>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</si>
  <si>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</si>
  <si>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</si>
  <si>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</si>
  <si>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</si>
  <si>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</si>
  <si>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</si>
  <si>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</si>
  <si>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</si>
  <si>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</si>
  <si>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</si>
  <si>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</si>
  <si>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</si>
  <si>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</si>
  <si>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</si>
  <si>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</si>
  <si>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</si>
  <si>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</si>
  <si>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</si>
  <si>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</si>
  <si>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</si>
  <si>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</si>
  <si>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</si>
  <si>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</si>
  <si>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</si>
  <si>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</si>
  <si>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</si>
  <si>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</si>
  <si>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</si>
  <si>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</si>
  <si>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</si>
  <si>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</si>
  <si>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</si>
  <si>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</si>
  <si>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</si>
  <si>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</si>
  <si>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</si>
  <si>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</si>
  <si>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</si>
  <si>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</si>
  <si>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</si>
  <si>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</si>
  <si>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</si>
  <si>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</si>
  <si>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</si>
  <si>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</si>
  <si>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</si>
  <si>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</si>
  <si>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</si>
  <si>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</si>
  <si>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</si>
  <si>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</si>
  <si>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</si>
  <si>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</si>
  <si>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</si>
  <si>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</si>
  <si>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</si>
  <si>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</si>
  <si>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</si>
  <si>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</si>
  <si>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</si>
  <si>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</si>
  <si>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</si>
  <si>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</si>
  <si>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</si>
  <si>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</si>
  <si>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</si>
  <si>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</si>
  <si>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</si>
  <si>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</si>
  <si>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</si>
  <si>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</si>
  <si>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</si>
  <si>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</si>
  <si>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</si>
  <si>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</si>
  <si>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</si>
  <si>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</si>
  <si>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</si>
  <si>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</si>
  <si>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</si>
  <si>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</si>
  <si>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</si>
  <si>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</si>
  <si>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</si>
  <si>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</si>
  <si>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</si>
  <si>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</si>
  <si>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</si>
  <si>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</si>
  <si>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</si>
  <si>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</si>
  <si>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</si>
  <si>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</si>
  <si>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</si>
  <si>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</si>
  <si>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</si>
  <si>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</si>
  <si>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</si>
  <si>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</si>
  <si>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</si>
  <si>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</si>
  <si>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</si>
  <si>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</si>
  <si>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</si>
  <si>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</si>
  <si>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</si>
  <si>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</si>
  <si>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</si>
  <si>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</si>
  <si>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</si>
  <si>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</si>
  <si>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</si>
  <si>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</si>
  <si>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</si>
  <si>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</si>
  <si>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</si>
  <si>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</si>
  <si>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</si>
  <si>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</si>
  <si>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</si>
  <si>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</si>
  <si>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</si>
  <si>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</si>
  <si>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</si>
  <si>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</si>
  <si>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</si>
  <si>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</si>
  <si>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</si>
  <si>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</si>
  <si>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</si>
  <si>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</si>
  <si>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</si>
  <si>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</si>
  <si>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</si>
  <si>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</si>
  <si>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</si>
  <si>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</si>
  <si>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</si>
  <si>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</si>
  <si>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</si>
  <si>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</si>
  <si>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</si>
  <si>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</si>
  <si>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</si>
  <si>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</si>
  <si>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</si>
  <si>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</si>
  <si>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</si>
  <si>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</si>
  <si>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</si>
  <si>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</si>
  <si>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</si>
  <si>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</si>
  <si>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</si>
  <si>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</si>
  <si>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</si>
  <si>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</si>
  <si>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</si>
  <si>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</si>
  <si>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</si>
  <si>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</si>
  <si>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</si>
  <si>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</si>
  <si>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</si>
  <si>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</si>
  <si>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</si>
  <si>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</si>
  <si>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</si>
  <si>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</si>
  <si>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</si>
  <si>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</si>
  <si>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</si>
  <si>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</si>
  <si>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</si>
  <si>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</si>
  <si>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</si>
  <si>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</si>
  <si>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</si>
  <si>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</si>
  <si>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</si>
  <si>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</si>
  <si>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</si>
  <si>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</si>
  <si>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</si>
  <si>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</si>
  <si>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</si>
  <si>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</si>
  <si>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</si>
  <si>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</si>
  <si>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</si>
  <si>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</si>
  <si>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</si>
  <si>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</si>
  <si>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</si>
  <si>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</si>
  <si>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</si>
  <si>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</si>
  <si>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</si>
  <si>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</si>
  <si>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</si>
  <si>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</si>
  <si>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</si>
  <si>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</si>
  <si>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</si>
  <si>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</si>
  <si>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</si>
  <si>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</si>
  <si>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</si>
  <si>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</si>
  <si>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</si>
  <si>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</si>
  <si>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</si>
  <si>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</si>
  <si>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</si>
  <si>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</si>
  <si>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</si>
  <si>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</si>
  <si>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</si>
  <si>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</si>
  <si>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</si>
  <si>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</si>
  <si>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</si>
  <si>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</si>
  <si>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</si>
  <si>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</si>
  <si>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</si>
  <si>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</si>
  <si>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</si>
  <si>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</si>
  <si>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</si>
  <si>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</si>
  <si>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</si>
  <si>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</si>
  <si>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</si>
  <si>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</si>
  <si>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</si>
  <si>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</si>
  <si>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</si>
  <si>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</si>
  <si>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</si>
  <si>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</si>
  <si>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</si>
  <si>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</si>
  <si>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</si>
  <si>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</si>
  <si>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</si>
  <si>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</si>
  <si>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</si>
  <si>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</si>
  <si>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</si>
  <si>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</si>
  <si>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</si>
  <si>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</si>
  <si>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</si>
  <si>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</si>
  <si>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</si>
  <si>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</si>
  <si>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</si>
  <si>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</si>
  <si>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</si>
  <si>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</si>
  <si>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</si>
  <si>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</si>
  <si>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</si>
  <si>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</si>
  <si>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</si>
  <si>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</si>
  <si>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</si>
  <si>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</si>
  <si>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</si>
  <si>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</si>
  <si>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</si>
  <si>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</si>
  <si>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</si>
  <si>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</si>
  <si>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</si>
  <si>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</si>
  <si>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</si>
  <si>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</si>
  <si>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</si>
  <si>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</si>
  <si>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</si>
  <si>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</si>
  <si>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</si>
  <si>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</si>
  <si>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</si>
  <si>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</si>
  <si>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</si>
  <si>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</si>
  <si>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</si>
  <si>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</si>
  <si>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</si>
  <si>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</si>
  <si>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</si>
  <si>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</si>
  <si>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</si>
  <si>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</si>
  <si>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</si>
  <si>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</si>
  <si>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</si>
  <si>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</si>
  <si>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</si>
  <si>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</si>
  <si>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</si>
  <si>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</si>
  <si>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</si>
  <si>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</si>
  <si>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</si>
  <si>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</si>
  <si>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</si>
  <si>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</si>
  <si>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</si>
  <si>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</si>
  <si>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</si>
  <si>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</si>
  <si>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</si>
  <si>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</si>
  <si>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</si>
  <si>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</si>
  <si>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</si>
  <si>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</si>
  <si>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</si>
  <si>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</si>
  <si>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</si>
  <si>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</si>
  <si>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</si>
  <si>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</si>
  <si>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</si>
  <si>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</si>
  <si>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</si>
  <si>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</si>
  <si>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</si>
  <si>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</si>
  <si>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</si>
  <si>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</si>
  <si>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</si>
  <si>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</si>
  <si>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</si>
  <si>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</si>
  <si>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</si>
  <si>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</si>
  <si>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</si>
  <si>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</si>
  <si>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</si>
  <si>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</si>
  <si>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</si>
  <si>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</si>
  <si>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</si>
  <si>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</si>
  <si>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</si>
  <si>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</si>
  <si>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</si>
  <si>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</si>
  <si>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</si>
  <si>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</si>
  <si>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</si>
  <si>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</si>
  <si>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</si>
  <si>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</si>
  <si>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</si>
  <si>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</si>
  <si>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</si>
  <si>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</si>
  <si>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</si>
  <si>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</si>
  <si>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</si>
  <si>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</si>
  <si>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</si>
  <si>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</si>
  <si>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</si>
  <si>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</si>
  <si>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</si>
  <si>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</si>
  <si>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</si>
  <si>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</si>
  <si>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</si>
  <si>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</si>
  <si>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</si>
  <si>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</si>
  <si>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</si>
  <si>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</si>
  <si>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</si>
  <si>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</si>
  <si>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</si>
  <si>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</si>
  <si>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</si>
  <si>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</si>
  <si>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</si>
  <si>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</si>
  <si>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</si>
  <si>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</si>
  <si>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</si>
  <si>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</si>
  <si>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</si>
  <si>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</si>
  <si>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</si>
  <si>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</si>
  <si>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</si>
  <si>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</si>
  <si>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</si>
  <si>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</si>
  <si>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</si>
  <si>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</si>
  <si>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</si>
  <si>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</si>
  <si>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</si>
  <si>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</si>
  <si>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</si>
  <si>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</si>
  <si>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</si>
  <si>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</si>
  <si>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</si>
  <si>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</si>
  <si>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</si>
  <si>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</si>
  <si>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</si>
  <si>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</si>
  <si>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</si>
  <si>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</si>
  <si>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</si>
  <si>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</si>
  <si>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</si>
  <si>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</si>
  <si>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</si>
  <si>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</si>
  <si>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</si>
  <si>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</si>
  <si>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</si>
  <si>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</si>
  <si>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</si>
  <si>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</si>
  <si>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</si>
  <si>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</si>
  <si>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</si>
  <si>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</si>
  <si>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</si>
  <si>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</si>
  <si>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</si>
  <si>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</si>
  <si>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</si>
  <si>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</si>
  <si>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</si>
  <si>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</si>
  <si>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</si>
  <si>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</si>
  <si>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</si>
  <si>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</si>
  <si>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</si>
  <si>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</si>
  <si>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</si>
  <si>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</si>
  <si>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</si>
  <si>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</si>
  <si>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</si>
  <si>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</si>
  <si>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</si>
  <si>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</si>
  <si>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</si>
  <si>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</si>
  <si>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</si>
  <si>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</si>
  <si>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</si>
  <si>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</si>
  <si>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</si>
  <si>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</si>
  <si>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</si>
  <si>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</si>
  <si>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</si>
  <si>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</si>
  <si>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</si>
  <si>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</si>
  <si>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</si>
  <si>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</si>
  <si>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</si>
  <si>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</si>
  <si>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</si>
  <si>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</si>
  <si>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</si>
  <si>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</si>
  <si>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</si>
  <si>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</si>
  <si>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</si>
  <si>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</si>
  <si>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</si>
  <si>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</si>
  <si>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</si>
  <si>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</si>
  <si>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</si>
  <si>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</si>
  <si>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</si>
  <si>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</si>
  <si>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</si>
  <si>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</si>
  <si>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</si>
  <si>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</si>
  <si>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</si>
  <si>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</si>
  <si>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</si>
  <si>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</si>
  <si>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</si>
  <si>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</si>
  <si>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</si>
  <si>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</si>
  <si>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</si>
  <si>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</si>
  <si>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</si>
  <si>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</si>
  <si>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</si>
  <si>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</si>
  <si>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</si>
  <si>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</si>
  <si>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</si>
  <si>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</si>
  <si>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</si>
  <si>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</si>
  <si>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</si>
  <si>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</si>
  <si>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</si>
  <si>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</si>
  <si>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</si>
  <si>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</si>
  <si>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</si>
  <si>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</si>
  <si>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</si>
  <si>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</si>
  <si>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</si>
  <si>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</si>
  <si>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</si>
  <si>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</si>
  <si>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</si>
  <si>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</si>
  <si>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</si>
  <si>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</si>
  <si>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</si>
  <si>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</si>
  <si>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</si>
  <si>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</si>
  <si>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</si>
  <si>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</si>
  <si>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</si>
  <si>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</si>
  <si>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</si>
  <si>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</si>
  <si>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</si>
  <si>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</si>
  <si>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</si>
  <si>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</si>
  <si>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</si>
  <si>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</si>
  <si>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</si>
  <si>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</si>
  <si>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</si>
  <si>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</si>
  <si>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</si>
  <si>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</si>
  <si>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</si>
  <si>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</si>
  <si>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</si>
  <si>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</si>
  <si>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</si>
  <si>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</si>
  <si>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</si>
  <si>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</si>
  <si>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</si>
  <si>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</si>
  <si>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</si>
  <si>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</si>
  <si>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</si>
  <si>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</si>
  <si>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</si>
  <si>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</si>
  <si>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</si>
  <si>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</si>
  <si>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</si>
  <si>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</si>
  <si>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</si>
  <si>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</si>
  <si>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</si>
  <si>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</si>
  <si>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</si>
  <si>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</si>
  <si>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</si>
  <si>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</si>
  <si>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</si>
  <si>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</si>
  <si>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</si>
  <si>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</si>
  <si>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</si>
  <si>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</si>
  <si>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</si>
  <si>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</si>
  <si>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</si>
  <si>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</si>
  <si>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</si>
  <si>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</si>
  <si>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</si>
  <si>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</si>
  <si>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</si>
  <si>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</si>
  <si>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</si>
  <si>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</si>
  <si>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</si>
  <si>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</si>
  <si>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</si>
  <si>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</si>
  <si>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</si>
  <si>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</si>
  <si>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</si>
  <si>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</si>
  <si>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</si>
  <si>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</si>
  <si>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</si>
  <si>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</si>
  <si>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</si>
  <si>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</si>
  <si>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</si>
  <si>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</si>
  <si>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</si>
  <si>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</si>
  <si>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</si>
  <si>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</si>
  <si>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</si>
  <si>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</si>
  <si>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</si>
  <si>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</si>
  <si>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</si>
  <si>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</si>
  <si>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</si>
  <si>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</si>
  <si>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</si>
  <si>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</si>
  <si>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</si>
  <si>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</si>
  <si>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</si>
  <si>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</si>
  <si>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</si>
  <si>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</si>
  <si>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</si>
  <si>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</si>
  <si>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</si>
  <si>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</si>
  <si>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</si>
  <si>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</si>
  <si>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</si>
  <si>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</si>
  <si>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</si>
  <si>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</si>
  <si>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</si>
  <si>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</si>
  <si>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</si>
  <si>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</si>
  <si>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</si>
  <si>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</si>
  <si>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</si>
  <si>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</si>
  <si>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</si>
  <si>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</si>
  <si>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</si>
  <si>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</si>
  <si>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</si>
  <si>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</si>
  <si>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</si>
  <si>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</si>
  <si>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</si>
  <si>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</si>
  <si>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</si>
  <si>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</si>
  <si>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</si>
  <si>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</si>
  <si>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</si>
  <si>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</si>
  <si>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</si>
  <si>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</si>
  <si>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</si>
  <si>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</si>
  <si>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</si>
  <si>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</si>
  <si>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</si>
  <si>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</si>
  <si>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</si>
  <si>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</si>
  <si>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</si>
  <si>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</si>
  <si>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</si>
  <si>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</si>
  <si>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</si>
  <si>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</si>
  <si>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</si>
  <si>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</si>
  <si>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</si>
  <si>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</si>
  <si>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</si>
  <si>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</si>
  <si>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</si>
  <si>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</si>
  <si>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</si>
  <si>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</si>
  <si>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</si>
  <si>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</si>
  <si>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</si>
  <si>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</si>
  <si>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</si>
  <si>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</si>
  <si>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</si>
  <si>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</si>
  <si>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</si>
  <si>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</si>
  <si>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</si>
  <si>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</si>
  <si>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</si>
  <si>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</si>
  <si>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</si>
  <si>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</si>
  <si>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</si>
  <si>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</si>
  <si>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</si>
  <si>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</si>
  <si>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</si>
  <si>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</si>
  <si>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</si>
  <si>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</si>
  <si>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</si>
  <si>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</si>
  <si>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</si>
  <si>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</si>
  <si>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</si>
  <si>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</si>
  <si>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</si>
  <si>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</si>
  <si>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</si>
  <si>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</si>
  <si>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</si>
  <si>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</si>
  <si>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</si>
  <si>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</si>
  <si>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</si>
  <si>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</si>
  <si>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</si>
  <si>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</si>
  <si>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</si>
  <si>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</si>
  <si>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</si>
  <si>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</si>
  <si>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</si>
  <si>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</si>
  <si>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</si>
  <si>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</si>
  <si>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</si>
  <si>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</si>
  <si>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</si>
  <si>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</si>
  <si>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</si>
  <si>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</si>
  <si>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</si>
  <si>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</si>
  <si>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</si>
  <si>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</si>
  <si>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</si>
  <si>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</si>
  <si>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</si>
  <si>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</si>
  <si>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</si>
  <si>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</si>
  <si>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</si>
  <si>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</si>
  <si>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</si>
  <si>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</si>
  <si>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</si>
  <si>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</si>
  <si>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</si>
  <si>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</si>
  <si>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</si>
  <si>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</si>
  <si>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</si>
  <si>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</si>
  <si>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</si>
  <si>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</si>
  <si>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</si>
  <si>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</si>
  <si>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</si>
  <si>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</si>
  <si>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</si>
  <si>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</si>
  <si>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</si>
  <si>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</si>
  <si>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</si>
  <si>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</si>
  <si>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</si>
  <si>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</si>
  <si>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</si>
  <si>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</si>
  <si>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</si>
  <si>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</si>
  <si>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</si>
  <si>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</si>
  <si>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</si>
  <si>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</si>
  <si>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</si>
  <si>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</si>
  <si>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</si>
  <si>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</si>
  <si>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</si>
  <si>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</si>
  <si>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</si>
  <si>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</si>
  <si>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</si>
  <si>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</si>
  <si>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</si>
  <si>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</si>
  <si>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</si>
  <si>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</si>
  <si>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</si>
  <si>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</si>
  <si>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</si>
  <si>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</si>
  <si>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</si>
  <si>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</si>
  <si>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</si>
  <si>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</si>
  <si>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</si>
  <si>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</si>
  <si>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</si>
  <si>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</si>
  <si>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</si>
  <si>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</si>
  <si>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</si>
  <si>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</si>
  <si>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</si>
  <si>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</si>
  <si>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</si>
  <si>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</si>
  <si>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</si>
  <si>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</si>
  <si>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</si>
  <si>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</si>
  <si>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</si>
  <si>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</si>
  <si>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</si>
  <si>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</si>
  <si>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</si>
  <si>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</si>
  <si>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</si>
  <si>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</si>
  <si>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</si>
  <si>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</si>
  <si>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</si>
  <si>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</si>
  <si>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</si>
  <si>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</si>
  <si>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</si>
  <si>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</si>
  <si>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</si>
  <si>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</si>
  <si>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</si>
  <si>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</si>
  <si>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</si>
  <si>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</si>
  <si>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</si>
  <si>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</si>
  <si>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</si>
  <si>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</si>
  <si>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</si>
  <si>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</si>
  <si>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</si>
  <si>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</si>
  <si>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</si>
  <si>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</si>
  <si>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</si>
  <si>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</si>
  <si>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</si>
  <si>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</si>
  <si>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</si>
  <si>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</si>
  <si>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</si>
  <si>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</si>
  <si>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</si>
  <si>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</si>
  <si>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</si>
  <si>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</si>
  <si>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</si>
  <si>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</si>
  <si>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</si>
  <si>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</si>
  <si>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</si>
  <si>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</si>
  <si>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</si>
  <si>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</si>
  <si>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</si>
  <si>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</si>
  <si>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</si>
  <si>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</si>
  <si>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</si>
  <si>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</si>
  <si>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</si>
  <si>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</si>
  <si>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</si>
  <si>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</si>
  <si>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</si>
  <si>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</si>
  <si>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</si>
  <si>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</si>
  <si>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</si>
  <si>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</si>
  <si>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</si>
  <si>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</si>
  <si>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</si>
  <si>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</si>
  <si>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</si>
  <si>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</si>
  <si>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</si>
  <si>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</si>
  <si>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</si>
  <si>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</si>
  <si>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</si>
  <si>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</si>
  <si>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</si>
  <si>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</si>
  <si>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</si>
  <si>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</si>
  <si>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</si>
  <si>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</si>
  <si>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</si>
  <si>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</si>
  <si>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</si>
  <si>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</si>
  <si>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</si>
  <si>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</si>
  <si>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</si>
  <si>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</si>
  <si>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</si>
  <si>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</si>
  <si>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</si>
  <si>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</si>
  <si>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</si>
  <si>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</si>
  <si>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</si>
  <si>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</si>
  <si>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</si>
  <si>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</si>
  <si>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</si>
  <si>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</si>
  <si>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</si>
  <si>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</si>
  <si>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</si>
  <si>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</si>
  <si>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</si>
  <si>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</si>
  <si>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</si>
  <si>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</si>
  <si>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</si>
  <si>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</si>
  <si>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</si>
  <si>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</si>
  <si>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</si>
  <si>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</si>
  <si>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</si>
  <si>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</si>
  <si>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</si>
  <si>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</si>
  <si>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</si>
  <si>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</si>
  <si>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</si>
  <si>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</si>
  <si>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</si>
  <si>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</si>
  <si>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</si>
  <si>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</si>
  <si>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</si>
  <si>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</si>
  <si>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</si>
  <si>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</si>
  <si>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</si>
  <si>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</si>
  <si>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</si>
  <si>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</si>
  <si>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</si>
  <si>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</si>
  <si>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</si>
  <si>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</si>
  <si>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</si>
  <si>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</si>
  <si>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</si>
  <si>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</si>
  <si>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</si>
  <si>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</si>
  <si>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</si>
  <si>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</si>
  <si>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</si>
  <si>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</si>
  <si>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</si>
  <si>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</si>
  <si>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</si>
  <si>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</si>
  <si>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</si>
  <si>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</si>
  <si>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</si>
  <si>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</si>
  <si>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</si>
  <si>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</si>
  <si>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</si>
  <si>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</si>
  <si>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</si>
  <si>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</si>
  <si>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</si>
  <si>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</si>
  <si>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</si>
  <si>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</si>
  <si>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</si>
  <si>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</si>
  <si>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</si>
  <si>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</si>
  <si>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</si>
  <si>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</si>
  <si>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</si>
  <si>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</si>
  <si>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</si>
  <si>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</si>
  <si>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</si>
  <si>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</si>
  <si>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</si>
  <si>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</si>
  <si>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</si>
  <si>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</si>
  <si>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</si>
  <si>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</si>
  <si>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</si>
  <si>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</si>
  <si>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</si>
  <si>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</si>
  <si>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</si>
  <si>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</si>
  <si>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</si>
  <si>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</si>
  <si>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</si>
  <si>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</si>
  <si>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</si>
  <si>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</si>
  <si>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</si>
  <si>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</si>
  <si>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</si>
  <si>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</si>
  <si>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</si>
  <si>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</si>
  <si>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</si>
  <si>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</si>
  <si>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</si>
  <si>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</si>
  <si>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</si>
  <si>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</si>
  <si>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</si>
  <si>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</si>
  <si>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</si>
  <si>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</si>
  <si>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</si>
  <si>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</si>
  <si>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</si>
  <si>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</si>
  <si>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</si>
  <si>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</si>
  <si>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</si>
  <si>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</si>
  <si>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</si>
  <si>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</si>
  <si>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</si>
  <si>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</si>
  <si>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</si>
  <si>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</si>
  <si>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</si>
  <si>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</si>
  <si>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</si>
  <si>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</si>
  <si>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</si>
  <si>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</si>
  <si>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</si>
  <si>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</si>
  <si>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</si>
  <si>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</si>
  <si>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</si>
  <si>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</si>
  <si>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</si>
  <si>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</si>
  <si>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</si>
  <si>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</si>
  <si>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</si>
  <si>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</si>
  <si>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</si>
  <si>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</si>
  <si>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</si>
  <si>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</si>
  <si>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</si>
  <si>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</si>
  <si>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</si>
  <si>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</si>
  <si>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</si>
  <si>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</si>
  <si>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</si>
  <si>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</si>
  <si>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</si>
  <si>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</si>
  <si>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</si>
  <si>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</si>
  <si>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</si>
  <si>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</si>
  <si>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</si>
  <si>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</si>
  <si>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</si>
  <si>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</si>
  <si>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</si>
  <si>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</si>
  <si>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</si>
  <si>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</si>
  <si>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</si>
  <si>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</si>
  <si>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</si>
  <si>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</si>
  <si>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</si>
  <si>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</si>
  <si>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</si>
  <si>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</si>
  <si>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</si>
  <si>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</si>
  <si>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</si>
  <si>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</si>
  <si>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</si>
  <si>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</si>
  <si>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</si>
  <si>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</si>
  <si>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</si>
  <si>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</si>
  <si>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</si>
  <si>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</si>
  <si>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</si>
  <si>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</si>
  <si>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</si>
  <si>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</si>
  <si>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</si>
  <si>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</si>
  <si>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</si>
  <si>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</si>
  <si>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</si>
  <si>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</si>
  <si>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</si>
  <si>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</si>
  <si>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</si>
  <si>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</si>
  <si>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</si>
  <si>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</si>
  <si>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</si>
  <si>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</si>
  <si>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</si>
  <si>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</si>
  <si>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</si>
  <si>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</si>
  <si>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</si>
  <si>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</si>
  <si>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</si>
  <si>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</si>
  <si>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</si>
  <si>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</si>
  <si>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</si>
  <si>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</si>
  <si>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</si>
  <si>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</si>
  <si>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</si>
  <si>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</si>
  <si>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</si>
  <si>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</si>
  <si>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</si>
  <si>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</si>
  <si>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</si>
  <si>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</si>
  <si>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</si>
  <si>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</si>
  <si>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</si>
  <si>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</si>
  <si>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</si>
  <si>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</si>
  <si>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</si>
  <si>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</si>
  <si>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</si>
  <si>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</si>
  <si>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</si>
  <si>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</si>
  <si>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</si>
  <si>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</si>
  <si>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</si>
  <si>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</si>
  <si>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</si>
  <si>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</si>
  <si>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</si>
  <si>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</si>
  <si>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</si>
  <si>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</si>
  <si>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</si>
  <si>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</si>
  <si>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</si>
  <si>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</si>
  <si>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</si>
  <si>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</si>
  <si>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</si>
  <si>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</si>
  <si>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</si>
  <si>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</si>
  <si>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</si>
  <si>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</si>
  <si>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</si>
  <si>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</si>
  <si>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</si>
  <si>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</si>
  <si>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</si>
  <si>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</si>
  <si>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</si>
  <si>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</si>
  <si>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</si>
  <si>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</si>
  <si>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</si>
  <si>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</si>
  <si>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</si>
  <si>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</si>
  <si>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</si>
  <si>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</si>
  <si>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</si>
  <si>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</si>
  <si>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</si>
  <si>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</si>
  <si>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</si>
  <si>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</si>
  <si>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</si>
  <si>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</si>
  <si>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</si>
  <si>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</si>
  <si>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</si>
  <si>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</si>
  <si>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</si>
  <si>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</si>
  <si>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</si>
  <si>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</si>
  <si>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</si>
  <si>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</si>
  <si>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</si>
  <si>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</si>
  <si>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</si>
  <si>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</si>
  <si>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</si>
  <si>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</si>
  <si>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</si>
  <si>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</si>
  <si>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</si>
  <si>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</si>
  <si>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</si>
  <si>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</si>
  <si>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</si>
  <si>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</si>
  <si>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</si>
  <si>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</si>
  <si>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</si>
  <si>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</si>
  <si>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</si>
  <si>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</si>
  <si>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</si>
  <si>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</si>
  <si>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</si>
  <si>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</si>
  <si>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</si>
  <si>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</si>
  <si>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</si>
  <si>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</si>
  <si>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</si>
  <si>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</si>
  <si>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</si>
  <si>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</si>
  <si>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</si>
  <si>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</si>
  <si>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</si>
  <si>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</si>
  <si>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</si>
  <si>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</si>
  <si>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</si>
  <si>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</si>
  <si>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</si>
  <si>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</si>
  <si>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</si>
  <si>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</si>
  <si>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</si>
  <si>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</si>
  <si>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</si>
  <si>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</si>
  <si>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</si>
  <si>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</si>
  <si>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</si>
  <si>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</si>
  <si>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</si>
  <si>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</si>
  <si>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</si>
  <si>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</si>
  <si>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</si>
  <si>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</si>
  <si>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</si>
  <si>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</si>
  <si>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</si>
  <si>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</si>
  <si>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</si>
  <si>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</si>
  <si>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</si>
  <si>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</si>
  <si>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</si>
  <si>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</si>
  <si>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</si>
  <si>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</si>
  <si>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</si>
  <si>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</si>
  <si>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</si>
  <si>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</si>
  <si>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</si>
  <si>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</si>
  <si>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</si>
  <si>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</si>
  <si>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</si>
  <si>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</si>
  <si>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</si>
  <si>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</si>
  <si>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</si>
  <si>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</si>
  <si>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</si>
  <si>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</si>
  <si>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</si>
  <si>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</si>
  <si>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</si>
  <si>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</si>
  <si>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</si>
  <si>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</si>
  <si>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</si>
  <si>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</si>
  <si>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</si>
  <si>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</si>
  <si>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</si>
  <si>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</si>
  <si>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</si>
  <si>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</si>
  <si>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</si>
  <si>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</si>
  <si>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</si>
  <si>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</si>
  <si>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</si>
  <si>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</si>
  <si>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</si>
  <si>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</si>
  <si>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</si>
  <si>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</si>
  <si>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</si>
  <si>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</si>
  <si>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</si>
  <si>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</si>
  <si>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</si>
  <si>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</si>
  <si>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</si>
  <si>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</si>
  <si>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</si>
  <si>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</si>
  <si>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</si>
  <si>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</si>
  <si>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</si>
  <si>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</si>
  <si>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</si>
  <si>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</si>
  <si>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</si>
  <si>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</si>
  <si>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</si>
  <si>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</si>
  <si>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</si>
  <si>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</si>
  <si>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</si>
  <si>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</si>
  <si>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</si>
  <si>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</si>
  <si>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</si>
  <si>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</si>
  <si>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</si>
  <si>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</si>
  <si>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</si>
  <si>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</si>
  <si>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</si>
  <si>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</si>
  <si>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</si>
  <si>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</si>
  <si>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</si>
  <si>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</si>
  <si>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</si>
  <si>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</si>
  <si>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</si>
  <si>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</si>
  <si>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</si>
  <si>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</si>
  <si>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</si>
  <si>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</si>
  <si>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</si>
  <si>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</si>
  <si>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</si>
  <si>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</si>
  <si>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</si>
  <si>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</si>
  <si>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</si>
  <si>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</si>
  <si>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</si>
  <si>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</si>
  <si>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</si>
  <si>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</si>
  <si>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</si>
  <si>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</si>
  <si>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</si>
  <si>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</si>
  <si>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</si>
  <si>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</si>
  <si>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</si>
  <si>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</si>
  <si>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</si>
  <si>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</si>
  <si>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</si>
  <si>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</si>
  <si>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</si>
  <si>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</si>
  <si>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</si>
  <si>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</si>
  <si>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</si>
  <si>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</si>
  <si>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</si>
  <si>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</si>
  <si>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</si>
  <si>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</si>
  <si>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</si>
  <si>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</si>
  <si>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</si>
  <si>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</si>
  <si>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</si>
  <si>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</si>
  <si>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</si>
  <si>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</si>
  <si>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</si>
  <si>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</si>
  <si>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</si>
  <si>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</si>
  <si>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</si>
  <si>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</si>
  <si>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</si>
  <si>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</si>
  <si>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</si>
  <si>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</si>
  <si>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</si>
  <si>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</si>
  <si>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</si>
  <si>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</si>
  <si>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</si>
  <si>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</si>
  <si>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</si>
  <si>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</si>
  <si>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</si>
  <si>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</si>
  <si>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</si>
  <si>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</si>
  <si>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</si>
  <si>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</si>
  <si>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</si>
  <si>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</si>
  <si>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</si>
  <si>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</si>
  <si>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</si>
  <si>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</si>
  <si>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</si>
  <si>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</si>
  <si>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</si>
  <si>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</si>
  <si>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</si>
  <si>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</si>
  <si>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</si>
  <si>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</si>
  <si>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</si>
  <si>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</si>
  <si>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</si>
  <si>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</si>
  <si>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</si>
  <si>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</si>
  <si>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</si>
  <si>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</si>
  <si>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</si>
  <si>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</si>
  <si>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</si>
  <si>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</si>
  <si>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</si>
  <si>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</si>
  <si>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</si>
  <si>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</si>
  <si>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</si>
  <si>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</si>
  <si>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</si>
  <si>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</si>
  <si>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</si>
  <si>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</si>
  <si>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</si>
  <si>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</si>
  <si>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</si>
  <si>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</si>
  <si>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</si>
  <si>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</si>
  <si>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</si>
  <si>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</si>
  <si>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</si>
  <si>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</si>
  <si>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</si>
  <si>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</si>
  <si>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</si>
  <si>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</si>
  <si>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</si>
  <si>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</si>
  <si>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</si>
  <si>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</si>
  <si>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</si>
  <si>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</si>
  <si>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</si>
  <si>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</si>
  <si>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</si>
  <si>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</si>
  <si>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</si>
  <si>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</si>
  <si>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</si>
  <si>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</si>
  <si>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</si>
  <si>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</si>
  <si>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</si>
  <si>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</si>
  <si>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</si>
  <si>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</si>
  <si>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</si>
  <si>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</si>
  <si>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</si>
  <si>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</si>
  <si>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</si>
  <si>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</si>
  <si>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</si>
  <si>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</si>
  <si>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</si>
  <si>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</si>
  <si>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</si>
  <si>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</si>
  <si>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</si>
  <si>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</si>
  <si>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</si>
  <si>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</si>
  <si>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</si>
  <si>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</si>
  <si>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</si>
  <si>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</si>
  <si>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</si>
  <si>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</si>
  <si>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</si>
  <si>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</si>
  <si>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</si>
  <si>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</si>
  <si>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</si>
  <si>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</si>
  <si>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</si>
  <si>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</si>
  <si>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</si>
  <si>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</si>
  <si>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</si>
  <si>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</si>
  <si>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</si>
  <si>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</si>
  <si>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</si>
  <si>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</si>
  <si>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</si>
  <si>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</si>
  <si>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</si>
  <si>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</si>
  <si>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</si>
  <si>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</si>
  <si>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</si>
  <si>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</si>
  <si>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</si>
  <si>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</si>
  <si>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</si>
  <si>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</si>
  <si>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</si>
  <si>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</si>
  <si>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</si>
  <si>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</si>
  <si>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</si>
  <si>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</si>
  <si>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</si>
  <si>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</si>
  <si>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</si>
  <si>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</si>
  <si>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</si>
  <si>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</si>
  <si>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</si>
  <si>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</si>
  <si>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</si>
  <si>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</si>
  <si>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</si>
  <si>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</si>
  <si>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</si>
  <si>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</si>
  <si>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</si>
  <si>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</si>
  <si>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</si>
  <si>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</si>
  <si>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</si>
  <si>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</si>
  <si>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</si>
  <si>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</si>
  <si>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</si>
  <si>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</si>
  <si>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</si>
  <si>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</si>
  <si>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</si>
  <si>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</si>
  <si>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</si>
  <si>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</si>
  <si>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</si>
  <si>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</si>
  <si>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</si>
  <si>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</si>
  <si>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</si>
  <si>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</si>
  <si>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</si>
  <si>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</si>
  <si>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</si>
  <si>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</si>
  <si>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</si>
  <si>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</si>
  <si>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</si>
  <si>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</si>
  <si>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</si>
  <si>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</si>
  <si>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</si>
  <si>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</si>
  <si>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</si>
  <si>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</si>
  <si>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</si>
  <si>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</si>
  <si>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</si>
  <si>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</si>
  <si>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</si>
  <si>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</si>
  <si>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</si>
  <si>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</si>
  <si>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</si>
  <si>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</si>
  <si>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</si>
  <si>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</si>
  <si>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</si>
  <si>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</si>
  <si>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</si>
  <si>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</si>
  <si>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</si>
  <si>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</si>
  <si>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</si>
  <si>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</si>
  <si>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</si>
  <si>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</si>
  <si>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</si>
  <si>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</si>
  <si>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</si>
  <si>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</si>
  <si>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</si>
  <si>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</si>
  <si>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</si>
  <si>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</si>
  <si>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</si>
  <si>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</si>
  <si>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</si>
  <si>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</si>
  <si>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</si>
  <si>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</si>
  <si>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</si>
  <si>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</si>
  <si>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</si>
  <si>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</si>
  <si>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</si>
  <si>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</si>
  <si>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</si>
  <si>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</si>
  <si>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</si>
  <si>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</si>
  <si>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</si>
  <si>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</si>
  <si>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</si>
  <si>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</si>
  <si>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</si>
  <si>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</si>
  <si>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</si>
  <si>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</si>
  <si>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</si>
  <si>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</si>
  <si>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</si>
  <si>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</si>
  <si>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</si>
  <si>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</si>
  <si>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</si>
  <si>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</si>
  <si>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</si>
  <si>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</si>
  <si>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</si>
  <si>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</si>
  <si>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</si>
  <si>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</si>
  <si>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</si>
  <si>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</si>
  <si>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</si>
  <si>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</si>
  <si>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</si>
  <si>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</si>
  <si>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</si>
  <si>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</si>
  <si>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</si>
  <si>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</si>
  <si>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</si>
  <si>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</si>
  <si>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</si>
  <si>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</si>
  <si>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</si>
  <si>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</si>
  <si>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</si>
  <si>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</si>
  <si>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</si>
  <si>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</si>
  <si>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</si>
  <si>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</si>
  <si>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</si>
  <si>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</si>
  <si>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</si>
  <si>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</si>
  <si>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</si>
  <si>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</si>
  <si>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</si>
  <si>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</si>
  <si>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</si>
  <si>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</si>
  <si>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</si>
  <si>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</si>
  <si>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</si>
  <si>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</si>
  <si>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</si>
  <si>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</si>
  <si>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</si>
  <si>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</si>
  <si>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</si>
  <si>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</si>
  <si>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</si>
  <si>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</si>
  <si>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</si>
  <si>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</si>
  <si>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</si>
  <si>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</si>
  <si>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</si>
  <si>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</si>
  <si>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</si>
  <si>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</si>
  <si>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</si>
  <si>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</si>
  <si>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</si>
  <si>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</si>
  <si>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</si>
  <si>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</si>
  <si>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</si>
  <si>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</si>
  <si>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</si>
  <si>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</si>
  <si>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</si>
  <si>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</si>
  <si>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</si>
  <si>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</si>
  <si>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</si>
  <si>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</si>
  <si>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</si>
  <si>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</si>
  <si>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</si>
  <si>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</si>
  <si>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</si>
  <si>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</si>
  <si>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</si>
  <si>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</si>
  <si>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</si>
  <si>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</si>
  <si>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</si>
  <si>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</si>
  <si>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</si>
  <si>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</si>
  <si>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</si>
  <si>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</si>
  <si>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</si>
  <si>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</si>
  <si>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</si>
  <si>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</si>
  <si>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</si>
  <si>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</si>
  <si>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</si>
  <si>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</si>
  <si>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</si>
  <si>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</si>
  <si>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</si>
  <si>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</si>
  <si>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</si>
  <si>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</si>
  <si>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</si>
  <si>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</si>
  <si>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</si>
  <si>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</si>
  <si>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</si>
  <si>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</si>
  <si>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</si>
  <si>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</si>
  <si>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</si>
  <si>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</si>
  <si>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</si>
  <si>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</si>
  <si>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</si>
  <si>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</si>
  <si>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</si>
  <si>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</si>
  <si>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</si>
  <si>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</si>
  <si>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</si>
  <si>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</si>
  <si>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</si>
  <si>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</si>
  <si>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</si>
  <si>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</si>
  <si>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</si>
  <si>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</si>
  <si>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</si>
  <si>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</si>
  <si>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</si>
  <si>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</si>
  <si>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</si>
  <si>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</si>
  <si>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</si>
  <si>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</si>
  <si>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</si>
  <si>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</si>
  <si>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</si>
  <si>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</si>
  <si>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</si>
  <si>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</si>
  <si>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</si>
  <si>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</si>
  <si>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</si>
  <si>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</si>
  <si>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</si>
  <si>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</si>
  <si>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</si>
  <si>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</si>
  <si>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</si>
  <si>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</si>
  <si>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</si>
  <si>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</si>
  <si>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</si>
  <si>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</si>
  <si>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</si>
  <si>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</si>
  <si>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</si>
  <si>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</si>
  <si>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</si>
  <si>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</si>
  <si>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</si>
  <si>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</si>
  <si>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</si>
  <si>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</si>
  <si>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</si>
  <si>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</si>
  <si>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</si>
  <si>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</si>
  <si>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</si>
  <si>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</si>
  <si>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</si>
  <si>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</si>
  <si>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</si>
  <si>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</si>
  <si>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</si>
  <si>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</si>
  <si>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</si>
  <si>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</si>
  <si>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</si>
  <si>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</si>
  <si>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</si>
  <si>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</si>
  <si>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</si>
  <si>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</si>
  <si>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</si>
  <si>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</si>
  <si>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</si>
  <si>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</si>
  <si>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</si>
  <si>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</si>
  <si>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</si>
  <si>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</si>
  <si>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</si>
  <si>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</si>
  <si>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</si>
  <si>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</si>
  <si>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</si>
  <si>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</si>
  <si>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</si>
  <si>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</si>
  <si>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</si>
  <si>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</si>
  <si>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</si>
  <si>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</si>
  <si>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</si>
  <si>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</si>
  <si>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</si>
  <si>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</si>
  <si>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</si>
  <si>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</si>
  <si>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</si>
  <si>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</si>
  <si>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</si>
  <si>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</si>
  <si>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</si>
  <si>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</si>
  <si>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</si>
  <si>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</si>
  <si>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</si>
  <si>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</si>
  <si>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</si>
  <si>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</si>
  <si>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</si>
  <si>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</si>
  <si>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</si>
  <si>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</si>
  <si>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</si>
  <si>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</si>
  <si>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</si>
  <si>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</si>
  <si>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</si>
  <si>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</si>
  <si>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</si>
  <si>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</si>
  <si>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</si>
  <si>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</si>
  <si>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</si>
  <si>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</si>
  <si>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</si>
  <si>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</si>
  <si>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</si>
  <si>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</si>
  <si>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</si>
  <si>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</si>
  <si>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</si>
  <si>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</si>
  <si>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</si>
  <si>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</si>
  <si>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</si>
  <si>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</si>
  <si>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</si>
  <si>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</si>
  <si>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</si>
  <si>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</si>
  <si>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</si>
  <si>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</si>
  <si>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</si>
  <si>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</si>
  <si>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</si>
  <si>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</si>
  <si>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</si>
  <si>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</si>
  <si>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</si>
  <si>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</si>
  <si>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</si>
  <si>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</si>
  <si>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</si>
  <si>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</si>
  <si>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</si>
  <si>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</si>
  <si>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</si>
  <si>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</si>
  <si>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</si>
  <si>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</si>
  <si>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</si>
  <si>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</si>
  <si>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</si>
  <si>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</si>
  <si>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</si>
  <si>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</si>
  <si>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</si>
  <si>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</si>
  <si>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</si>
  <si>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</si>
  <si>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</si>
  <si>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</si>
  <si>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</si>
  <si>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</si>
  <si>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</si>
  <si>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</si>
  <si>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</si>
  <si>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</si>
  <si>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</si>
  <si>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</si>
  <si>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</si>
  <si>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</si>
  <si>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</si>
  <si>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</si>
  <si>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</si>
  <si>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</si>
  <si>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</si>
  <si>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</si>
  <si>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</si>
  <si>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</si>
  <si>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</si>
  <si>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</si>
  <si>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</si>
  <si>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</si>
  <si>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</si>
  <si>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</si>
  <si>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</si>
  <si>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</si>
  <si>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</si>
  <si>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</si>
  <si>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</si>
  <si>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</si>
  <si>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</si>
  <si>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</si>
  <si>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</si>
  <si>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</si>
  <si>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</si>
  <si>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</si>
  <si>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</si>
  <si>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</si>
  <si>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</si>
  <si>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</si>
  <si>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</si>
  <si>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</si>
  <si>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</si>
  <si>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</si>
  <si>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</si>
  <si>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</si>
  <si>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</si>
  <si>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</si>
  <si>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</si>
  <si>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</si>
  <si>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</si>
  <si>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</si>
  <si>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</si>
  <si>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</si>
  <si>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</si>
  <si>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</si>
  <si>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</si>
  <si>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</si>
  <si>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</si>
  <si>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</si>
  <si>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</si>
  <si>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</si>
  <si>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</si>
  <si>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</si>
  <si>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</si>
  <si>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</si>
  <si>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</si>
  <si>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</si>
  <si>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</si>
  <si>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</si>
  <si>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</si>
  <si>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</si>
  <si>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</si>
  <si>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</si>
  <si>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</si>
  <si>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</si>
  <si>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</si>
  <si>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</si>
  <si>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</si>
  <si>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</si>
  <si>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</si>
  <si>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</si>
  <si>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</si>
  <si>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</si>
  <si>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</si>
  <si>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</si>
  <si>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</si>
  <si>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</si>
  <si>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</si>
  <si>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</si>
  <si>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</si>
  <si>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</si>
  <si>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</si>
  <si>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</si>
  <si>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</si>
  <si>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</si>
  <si>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</si>
  <si>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</si>
  <si>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</si>
  <si>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</si>
  <si>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</si>
  <si>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</si>
  <si>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</si>
  <si>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</si>
  <si>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</si>
  <si>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</si>
  <si>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</si>
  <si>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</si>
  <si>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</si>
  <si>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</si>
  <si>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</si>
  <si>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</si>
  <si>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</si>
  <si>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</si>
  <si>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</si>
  <si>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</si>
  <si>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</si>
  <si>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</si>
  <si>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</si>
  <si>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</si>
  <si>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</si>
  <si>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</si>
  <si>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</si>
  <si>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</si>
  <si>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</si>
  <si>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</si>
  <si>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</si>
  <si>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</si>
  <si>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</si>
  <si>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</si>
  <si>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</si>
  <si>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</si>
  <si>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</si>
  <si>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</si>
  <si>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</si>
  <si>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</si>
  <si>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</si>
  <si>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</si>
  <si>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</si>
  <si>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</si>
  <si>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</si>
  <si>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</si>
  <si>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</si>
  <si>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</si>
  <si>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</si>
  <si>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</si>
  <si>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</si>
  <si>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</si>
  <si>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</si>
  <si>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</si>
  <si>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</si>
  <si>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</si>
  <si>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</si>
  <si>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</si>
  <si>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</si>
  <si>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</si>
  <si>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</si>
  <si>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</si>
  <si>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</si>
  <si>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</si>
  <si>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</si>
  <si>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</si>
  <si>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</si>
  <si>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</si>
  <si>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</si>
  <si>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</si>
  <si>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</si>
  <si>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</si>
  <si>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</si>
  <si>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</si>
  <si>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</si>
  <si>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</si>
  <si>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</si>
  <si>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</si>
  <si>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</si>
  <si>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</si>
  <si>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</si>
  <si>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</si>
  <si>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</si>
  <si>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</si>
  <si>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</si>
  <si>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</si>
  <si>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</si>
  <si>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</si>
  <si>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</si>
  <si>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</si>
  <si>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</si>
  <si>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</si>
  <si>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</si>
  <si>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</si>
  <si>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</si>
  <si>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</si>
  <si>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</si>
  <si>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</si>
  <si>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</si>
  <si>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</si>
  <si>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</si>
  <si>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</si>
  <si>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</si>
  <si>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</si>
  <si>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</si>
  <si>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</si>
  <si>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</si>
  <si>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</si>
  <si>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</si>
  <si>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</si>
  <si>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</si>
  <si>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</si>
  <si>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</si>
  <si>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</si>
  <si>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</si>
  <si>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</si>
  <si>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</si>
  <si>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</si>
  <si>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</si>
  <si>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</si>
  <si>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</si>
  <si>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</si>
  <si>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</si>
  <si>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</si>
  <si>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</si>
  <si>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</si>
  <si>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</si>
  <si>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</si>
  <si>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</si>
  <si>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</si>
  <si>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</si>
  <si>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</si>
  <si>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</si>
  <si>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</si>
  <si>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</si>
  <si>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</si>
  <si>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</si>
  <si>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</si>
  <si>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</si>
  <si>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</si>
  <si>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</si>
  <si>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</si>
  <si>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</si>
  <si>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</si>
  <si>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</si>
  <si>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</si>
  <si>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</si>
  <si>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</si>
  <si>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</si>
  <si>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</si>
  <si>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</si>
  <si>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</si>
  <si>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</si>
  <si>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</si>
  <si>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</si>
  <si>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</si>
  <si>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</si>
  <si>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</si>
  <si>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</si>
  <si>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</si>
  <si>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</si>
  <si>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</si>
  <si>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</si>
  <si>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</si>
  <si>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</si>
  <si>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</si>
  <si>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</si>
  <si>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</si>
  <si>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</si>
  <si>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</si>
  <si>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</si>
  <si>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</si>
  <si>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</si>
  <si>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</si>
  <si>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</si>
  <si>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</si>
  <si>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</si>
  <si>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</si>
  <si>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</si>
  <si>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</si>
  <si>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</si>
  <si>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</si>
  <si>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</si>
  <si>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</si>
  <si>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</si>
  <si>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</si>
  <si>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</si>
  <si>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</si>
  <si>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</si>
  <si>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</si>
  <si>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</si>
  <si>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</si>
  <si>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</si>
  <si>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</si>
  <si>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</si>
  <si>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</si>
  <si>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</si>
  <si>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</si>
  <si>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</si>
  <si>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</si>
  <si>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</si>
  <si>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</si>
  <si>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</si>
  <si>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</si>
  <si>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</si>
  <si>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</si>
  <si>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</si>
  <si>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</si>
  <si>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</si>
  <si>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</si>
  <si>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</si>
  <si>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</si>
  <si>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</si>
  <si>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</si>
  <si>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</si>
  <si>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</si>
  <si>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</si>
  <si>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</si>
  <si>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</si>
  <si>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</si>
  <si>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</si>
  <si>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</si>
  <si>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</si>
  <si>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</si>
  <si>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</si>
  <si>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</si>
  <si>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</si>
  <si>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</si>
  <si>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</si>
  <si>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</si>
  <si>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</si>
  <si>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</si>
  <si>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</si>
  <si>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</si>
  <si>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</si>
  <si>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</si>
  <si>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</si>
  <si>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</si>
  <si>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</si>
  <si>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</si>
  <si>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</si>
  <si>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</si>
  <si>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</si>
  <si>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</si>
  <si>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</si>
  <si>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</si>
  <si>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</si>
  <si>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</si>
  <si>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</si>
  <si>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</si>
  <si>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</si>
  <si>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</si>
  <si>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</si>
  <si>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</si>
  <si>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</si>
  <si>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</si>
  <si>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</si>
  <si>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</si>
  <si>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</si>
  <si>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</si>
  <si>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</si>
  <si>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</si>
  <si>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</si>
  <si>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</si>
  <si>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</si>
  <si>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</si>
  <si>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</si>
  <si>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</si>
  <si>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</si>
  <si>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</si>
  <si>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</si>
  <si>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</si>
  <si>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</si>
  <si>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</si>
  <si>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</si>
  <si>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</si>
  <si>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</si>
  <si>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</si>
  <si>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</si>
  <si>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</si>
  <si>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</si>
  <si>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</si>
  <si>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</si>
  <si>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</si>
  <si>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</si>
  <si>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</si>
  <si>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</si>
  <si>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</si>
  <si>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</si>
  <si>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</si>
  <si>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</si>
  <si>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</si>
  <si>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</si>
  <si>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</si>
  <si>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</si>
  <si>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</si>
  <si>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</si>
  <si>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</si>
  <si>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</si>
  <si>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</si>
  <si>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</si>
  <si>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</si>
  <si>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</si>
  <si>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</si>
  <si>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</si>
  <si>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</si>
  <si>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</si>
  <si>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</si>
  <si>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</si>
  <si>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</si>
  <si>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</si>
  <si>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</si>
  <si>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</si>
  <si>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</si>
  <si>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</si>
  <si>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</si>
  <si>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</si>
  <si>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</si>
  <si>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</si>
  <si>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</si>
  <si>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</si>
  <si>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</si>
  <si>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</si>
  <si>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</si>
  <si>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</si>
  <si>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</si>
  <si>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</si>
  <si>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</si>
  <si>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</si>
  <si>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</si>
  <si>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</si>
  <si>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</si>
  <si>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</si>
  <si>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</si>
  <si>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</si>
  <si>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</si>
  <si>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</si>
  <si>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</si>
  <si>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</si>
  <si>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</si>
  <si>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</si>
  <si>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</si>
  <si>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</si>
  <si>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</si>
  <si>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</si>
  <si>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</si>
  <si>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</si>
  <si>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</si>
  <si>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</si>
  <si>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</si>
  <si>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</si>
  <si>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</si>
  <si>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</si>
  <si>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</si>
  <si>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</si>
  <si>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</si>
  <si>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</si>
  <si>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</si>
  <si>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</si>
  <si>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</si>
  <si>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</si>
  <si>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</si>
  <si>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</si>
  <si>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</si>
  <si>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</si>
  <si>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</si>
  <si>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</si>
  <si>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</si>
  <si>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</si>
  <si>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</si>
  <si>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</si>
  <si>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</si>
  <si>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</si>
  <si>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</si>
  <si>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</si>
  <si>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</si>
  <si>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</si>
  <si>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</si>
  <si>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</si>
  <si>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</si>
  <si>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</si>
  <si>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</si>
  <si>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</si>
  <si>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</si>
  <si>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</si>
  <si>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</si>
  <si>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</si>
  <si>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</si>
  <si>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</si>
  <si>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</si>
  <si>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</si>
  <si>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</si>
  <si>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</si>
  <si>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</si>
  <si>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</si>
  <si>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</si>
  <si>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</si>
  <si>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</si>
  <si>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</si>
  <si>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</si>
  <si>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</si>
  <si>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</si>
  <si>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</si>
  <si>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</si>
  <si>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</si>
  <si>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</si>
  <si>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</si>
  <si>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</si>
  <si>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</si>
  <si>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</si>
  <si>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</si>
  <si>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</si>
  <si>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</si>
  <si>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</si>
  <si>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</si>
  <si>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</si>
  <si>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</si>
  <si>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</si>
  <si>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</si>
  <si>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</si>
  <si>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</si>
  <si>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</si>
  <si>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</si>
  <si>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</si>
  <si>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</si>
  <si>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</si>
  <si>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</si>
  <si>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</si>
  <si>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</si>
  <si>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</si>
  <si>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</si>
  <si>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</si>
  <si>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</si>
  <si>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</si>
  <si>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</si>
  <si>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</si>
  <si>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</si>
  <si>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</si>
  <si>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</si>
  <si>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</si>
  <si>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</si>
  <si>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</si>
  <si>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</si>
  <si>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</si>
  <si>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</si>
  <si>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</si>
  <si>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</si>
  <si>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</si>
  <si>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</si>
  <si>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</si>
  <si>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</si>
  <si>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</si>
  <si>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</si>
  <si>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</si>
  <si>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</si>
  <si>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</si>
  <si>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</si>
  <si>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</si>
  <si>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</si>
  <si>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</si>
  <si>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</si>
  <si>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</si>
  <si>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</si>
  <si>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</si>
  <si>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</si>
  <si>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</si>
  <si>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</si>
  <si>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</si>
  <si>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</si>
  <si>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</si>
  <si>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</si>
  <si>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</si>
  <si>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</si>
  <si>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</si>
  <si>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</si>
  <si>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</si>
  <si>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</si>
  <si>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</si>
  <si>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</si>
  <si>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</si>
  <si>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</si>
  <si>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</si>
  <si>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</si>
  <si>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</si>
  <si>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</si>
  <si>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</si>
  <si>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</si>
  <si>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</si>
  <si>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</si>
  <si>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</si>
  <si>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</si>
  <si>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</si>
  <si>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</si>
  <si>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</si>
  <si>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</si>
  <si>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</si>
  <si>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</si>
  <si>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</si>
  <si>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</si>
  <si>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</si>
  <si>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</si>
  <si>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</si>
  <si>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</si>
  <si>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</si>
  <si>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</si>
  <si>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</si>
  <si>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</si>
  <si>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</si>
  <si>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</si>
  <si>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</si>
  <si>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</si>
  <si>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</si>
  <si>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</si>
  <si>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</si>
  <si>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</si>
  <si>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</si>
  <si>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</si>
  <si>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</si>
  <si>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</si>
  <si>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</si>
  <si>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</si>
  <si>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</si>
  <si>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</si>
  <si>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</si>
  <si>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</si>
  <si>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</si>
  <si>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</si>
  <si>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</si>
  <si>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</si>
  <si>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</si>
  <si>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</si>
  <si>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</si>
  <si>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</si>
  <si>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</si>
  <si>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</si>
  <si>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</si>
  <si>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</si>
  <si>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</si>
  <si>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</si>
  <si>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</si>
  <si>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</si>
  <si>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</si>
  <si>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</si>
  <si>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</si>
  <si>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</si>
  <si>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</si>
  <si>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</si>
  <si>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</si>
  <si>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</si>
  <si>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</si>
  <si>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</si>
  <si>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</si>
  <si>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</si>
  <si>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</si>
  <si>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</si>
  <si>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</si>
  <si>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</si>
  <si>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</si>
  <si>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</si>
  <si>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</si>
  <si>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</si>
  <si>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</si>
  <si>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</si>
  <si>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</si>
  <si>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</si>
  <si>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</si>
  <si>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</si>
  <si>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</si>
  <si>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</si>
  <si>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</si>
  <si>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</si>
  <si>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</si>
  <si>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</si>
  <si>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</si>
  <si>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</si>
  <si>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</si>
  <si>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</si>
  <si>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</si>
  <si>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</si>
  <si>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</si>
  <si>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</si>
  <si>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</si>
  <si>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</si>
  <si>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</si>
  <si>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</si>
  <si>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</si>
  <si>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</si>
  <si>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</si>
  <si>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</si>
  <si>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</si>
  <si>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</si>
  <si>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</si>
  <si>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</si>
  <si>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</si>
  <si>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</si>
  <si>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</si>
  <si>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</si>
  <si>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</si>
  <si>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</si>
  <si>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</si>
  <si>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</si>
  <si>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</si>
  <si>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</si>
  <si>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</si>
  <si>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</si>
  <si>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</si>
  <si>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</si>
  <si>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</si>
  <si>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</si>
  <si>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</si>
  <si>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</si>
  <si>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</si>
  <si>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</si>
  <si>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</si>
  <si>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</si>
  <si>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</si>
  <si>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</si>
  <si>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</si>
  <si>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</si>
  <si>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</si>
  <si>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</si>
  <si>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</si>
  <si>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</si>
  <si>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</si>
  <si>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</si>
  <si>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</si>
  <si>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</si>
  <si>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</si>
  <si>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</si>
  <si>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</si>
  <si>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</si>
  <si>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</si>
  <si>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</si>
  <si>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</si>
  <si>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</si>
  <si>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</si>
  <si>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</si>
  <si>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</si>
  <si>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</si>
  <si>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</si>
  <si>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</si>
  <si>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</si>
  <si>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</si>
  <si>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</si>
  <si>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</si>
  <si>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</si>
  <si>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</si>
  <si>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</si>
  <si>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</si>
  <si>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</si>
  <si>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</si>
  <si>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</si>
  <si>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</si>
  <si>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</si>
  <si>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</si>
  <si>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</si>
  <si>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</si>
  <si>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</si>
  <si>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</si>
  <si>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</si>
  <si>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</si>
  <si>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</si>
  <si>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</si>
  <si>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</si>
  <si>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</si>
  <si>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</si>
  <si>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</si>
  <si>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</si>
  <si>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</si>
  <si>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</si>
  <si>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</si>
  <si>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</si>
  <si>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</si>
  <si>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</si>
  <si>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</si>
  <si>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</si>
  <si>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</si>
  <si>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</si>
  <si>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</si>
  <si>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</si>
  <si>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</si>
  <si>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</si>
  <si>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</si>
  <si>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</si>
  <si>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</si>
  <si>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</si>
  <si>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</si>
  <si>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</si>
  <si>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</si>
  <si>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</si>
  <si>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</si>
  <si>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</si>
  <si>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</si>
  <si>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</si>
  <si>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</si>
  <si>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</si>
  <si>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</si>
  <si>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</si>
  <si>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</si>
  <si>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</si>
  <si>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</si>
  <si>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</si>
  <si>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</si>
  <si>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</si>
  <si>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</si>
  <si>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</si>
  <si>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</si>
  <si>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</si>
  <si>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</si>
  <si>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</si>
  <si>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</si>
  <si>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</si>
  <si>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</si>
  <si>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</si>
  <si>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</si>
  <si>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</si>
  <si>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</si>
  <si>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</si>
  <si>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</si>
  <si>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</si>
  <si>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</si>
  <si>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</si>
  <si>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</si>
  <si>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</si>
  <si>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</si>
  <si>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</si>
  <si>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</si>
  <si>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</si>
  <si>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</si>
  <si>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</si>
  <si>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</si>
  <si>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</si>
  <si>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</si>
  <si>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</si>
  <si>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</si>
  <si>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</si>
  <si>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</si>
  <si>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</si>
  <si>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</si>
  <si>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</si>
  <si>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</si>
  <si>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</si>
  <si>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</si>
  <si>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</si>
  <si>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</si>
  <si>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</si>
  <si>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</si>
  <si>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</si>
  <si>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</si>
  <si>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</si>
  <si>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</si>
  <si>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</si>
  <si>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</si>
  <si>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</si>
  <si>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</si>
  <si>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</si>
  <si>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</si>
  <si>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</si>
  <si>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</si>
  <si>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</si>
  <si>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</si>
  <si>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</si>
  <si>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</si>
  <si>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</si>
  <si>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</si>
  <si>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</si>
  <si>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</si>
  <si>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</si>
  <si>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</si>
  <si>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</si>
  <si>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</si>
  <si>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</si>
  <si>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</si>
  <si>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</si>
  <si>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</si>
  <si>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</si>
  <si>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</si>
  <si>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</si>
  <si>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</si>
  <si>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</si>
  <si>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</si>
  <si>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</si>
  <si>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</si>
  <si>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</si>
  <si>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</si>
  <si>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</si>
  <si>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</si>
  <si>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</si>
  <si>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</si>
  <si>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</si>
  <si>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</si>
  <si>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</si>
  <si>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</si>
  <si>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</si>
  <si>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</si>
  <si>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</si>
  <si>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</si>
  <si>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</si>
  <si>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</si>
  <si>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</si>
  <si>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</si>
  <si>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</si>
  <si>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</si>
  <si>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</si>
  <si>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</si>
  <si>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</si>
  <si>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</si>
  <si>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</si>
  <si>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</si>
  <si>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</si>
  <si>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</si>
  <si>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</si>
  <si>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</si>
  <si>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</si>
  <si>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</si>
  <si>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</si>
  <si>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</si>
  <si>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</si>
  <si>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</si>
  <si>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</si>
  <si>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</si>
  <si>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</si>
  <si>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</si>
  <si>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</si>
  <si>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</si>
  <si>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</si>
  <si>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</si>
  <si>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</si>
  <si>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</si>
  <si>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</si>
  <si>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</si>
  <si>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</si>
  <si>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</si>
  <si>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</si>
  <si>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</si>
  <si>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</si>
  <si>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</si>
  <si>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</si>
  <si>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</si>
  <si>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</si>
  <si>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</si>
  <si>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</si>
  <si>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</si>
  <si>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</si>
  <si>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</si>
  <si>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</si>
  <si>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</si>
  <si>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</si>
  <si>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</si>
  <si>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</si>
  <si>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</si>
  <si>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</si>
  <si>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</si>
  <si>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</si>
  <si>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</si>
  <si>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</si>
  <si>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</si>
  <si>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</si>
  <si>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</si>
  <si>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</si>
  <si>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</si>
  <si>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</si>
  <si>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</si>
  <si>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</si>
  <si>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</si>
  <si>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</si>
  <si>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</si>
  <si>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</si>
  <si>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</si>
  <si>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</si>
  <si>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</si>
  <si>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</si>
  <si>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</si>
  <si>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</si>
  <si>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</si>
  <si>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</si>
  <si>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</si>
  <si>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</si>
  <si>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</si>
  <si>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</si>
  <si>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</si>
  <si>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</si>
  <si>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</si>
  <si>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</si>
  <si>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</si>
  <si>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</si>
  <si>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</si>
  <si>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</si>
  <si>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</si>
  <si>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</si>
  <si>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</si>
  <si>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</si>
  <si>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</si>
  <si>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</si>
  <si>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</si>
  <si>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</si>
  <si>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</si>
  <si>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</si>
  <si>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</si>
  <si>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</si>
  <si>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</si>
  <si>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</si>
  <si>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</si>
  <si>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</si>
  <si>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</si>
  <si>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</si>
  <si>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</si>
  <si>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</si>
  <si>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</si>
  <si>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</si>
  <si>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</si>
  <si>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</si>
  <si>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</si>
  <si>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</si>
  <si>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</si>
  <si>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</si>
  <si>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</si>
  <si>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</si>
  <si>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</si>
  <si>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</si>
  <si>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</si>
  <si>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</si>
  <si>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</si>
  <si>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</si>
  <si>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</si>
  <si>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</si>
  <si>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</si>
  <si>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</si>
  <si>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</si>
  <si>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</si>
  <si>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</si>
  <si>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</si>
  <si>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</si>
  <si>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</si>
  <si>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</si>
  <si>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</si>
  <si>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</si>
  <si>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</si>
  <si>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</si>
  <si>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</si>
  <si>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</si>
  <si>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</si>
  <si>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</si>
  <si>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</si>
  <si>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</si>
  <si>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</si>
  <si>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</si>
  <si>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</si>
  <si>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</si>
  <si>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</si>
  <si>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</si>
  <si>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</si>
  <si>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</si>
  <si>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</si>
  <si>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</si>
  <si>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</si>
  <si>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</si>
  <si>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</si>
  <si>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</si>
  <si>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</si>
  <si>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</si>
  <si>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</si>
  <si>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</si>
  <si>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</si>
  <si>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</si>
  <si>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</si>
  <si>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</si>
  <si>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</si>
  <si>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</si>
  <si>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</si>
  <si>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</si>
  <si>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</si>
  <si>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</si>
  <si>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</si>
  <si>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</si>
  <si>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</si>
  <si>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</si>
  <si>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</si>
  <si>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</si>
  <si>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</si>
  <si>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</si>
  <si>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</si>
  <si>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</si>
  <si>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</si>
  <si>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</si>
  <si>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</si>
  <si>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</si>
  <si>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</si>
  <si>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</si>
  <si>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</si>
  <si>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</si>
  <si>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</si>
  <si>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</si>
  <si>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</si>
  <si>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</si>
  <si>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</si>
  <si>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</si>
  <si>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</si>
  <si>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</si>
  <si>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</si>
  <si>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</si>
  <si>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</si>
  <si>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</si>
  <si>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</si>
  <si>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</si>
  <si>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</si>
  <si>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</si>
  <si>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</si>
  <si>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</si>
  <si>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</si>
  <si>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</si>
  <si>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</si>
  <si>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</si>
  <si>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</si>
  <si>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</si>
  <si>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</si>
  <si>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</si>
  <si>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</si>
  <si>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</si>
  <si>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</si>
  <si>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</si>
  <si>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</si>
  <si>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</si>
  <si>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</si>
  <si>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</si>
  <si>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</si>
  <si>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</si>
  <si>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</si>
  <si>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</si>
  <si>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</si>
  <si>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</si>
  <si>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</si>
  <si>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</si>
  <si>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</si>
  <si>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</si>
  <si>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</si>
  <si>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</si>
  <si>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</si>
  <si>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</si>
  <si>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</si>
  <si>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</si>
  <si>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</si>
  <si>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</si>
  <si>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</si>
  <si>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</si>
  <si>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</si>
  <si>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</si>
  <si>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</si>
  <si>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</si>
  <si>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</si>
  <si>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</si>
  <si>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</si>
  <si>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</si>
  <si>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</si>
  <si>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</si>
  <si>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</si>
  <si>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</si>
  <si>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</si>
  <si>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</si>
  <si>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</si>
  <si>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</si>
  <si>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</si>
  <si>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</si>
  <si>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</si>
  <si>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</si>
  <si>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</si>
  <si>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</si>
  <si>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</si>
  <si>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</si>
  <si>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</si>
  <si>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</si>
  <si>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</si>
  <si>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</si>
  <si>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</si>
  <si>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</si>
  <si>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</si>
  <si>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</si>
  <si>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</si>
  <si>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</si>
  <si>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</si>
  <si>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</si>
  <si>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</si>
  <si>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</si>
  <si>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</si>
  <si>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</si>
  <si>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</si>
  <si>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</si>
  <si>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</si>
  <si>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</si>
  <si>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</si>
  <si>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</si>
  <si>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</si>
  <si>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</si>
  <si>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</si>
  <si>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</si>
  <si>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</si>
  <si>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</si>
  <si>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</si>
  <si>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</si>
  <si>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</si>
  <si>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</si>
  <si>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</si>
  <si>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</si>
  <si>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</si>
  <si>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</si>
  <si>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</si>
  <si>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</si>
  <si>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</si>
  <si>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</si>
  <si>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</si>
  <si>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</si>
  <si>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</si>
  <si>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</si>
  <si>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</si>
  <si>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</si>
  <si>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</si>
  <si>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</si>
  <si>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</si>
  <si>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</si>
  <si>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</si>
  <si>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</si>
  <si>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</si>
  <si>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</si>
  <si>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</si>
  <si>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</si>
  <si>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</si>
  <si>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</si>
  <si>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</si>
  <si>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</si>
  <si>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</si>
  <si>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</si>
  <si>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</si>
  <si>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</si>
  <si>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</si>
  <si>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</si>
  <si>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</si>
  <si>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</si>
  <si>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</si>
  <si>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</si>
  <si>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</si>
  <si>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</si>
  <si>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</si>
  <si>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</si>
  <si>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</si>
  <si>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</si>
  <si>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</si>
  <si>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</si>
  <si>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</si>
  <si>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</si>
  <si>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</si>
  <si>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</si>
  <si>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</si>
  <si>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</si>
  <si>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</si>
  <si>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</si>
  <si>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</si>
  <si>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</si>
  <si>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</si>
  <si>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</si>
  <si>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</si>
  <si>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</si>
  <si>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</si>
  <si>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</si>
  <si>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</si>
  <si>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</si>
  <si>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</si>
  <si>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</si>
  <si>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</si>
  <si>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</si>
  <si>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</si>
  <si>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</si>
  <si>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</si>
  <si>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</si>
  <si>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</si>
  <si>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</si>
  <si>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</si>
  <si>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</si>
  <si>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</si>
  <si>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</si>
  <si>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</si>
  <si>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</si>
  <si>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</si>
  <si>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</si>
  <si>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</si>
  <si>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</si>
  <si>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</si>
  <si>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</si>
  <si>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</si>
  <si>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</si>
  <si>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</si>
  <si>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</si>
  <si>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</si>
  <si>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</si>
  <si>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</si>
  <si>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</si>
  <si>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</si>
  <si>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</si>
  <si>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</si>
  <si>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</si>
  <si>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</si>
  <si>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</si>
  <si>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</si>
  <si>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</si>
  <si>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</si>
  <si>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</si>
  <si>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</si>
  <si>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</si>
  <si>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</si>
  <si>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</si>
  <si>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</si>
  <si>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</si>
  <si>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</si>
  <si>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</si>
  <si>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</si>
  <si>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</si>
  <si>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</si>
  <si>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</si>
  <si>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</si>
  <si>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</si>
  <si>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</si>
  <si>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</si>
  <si>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</si>
  <si>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</si>
  <si>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</si>
  <si>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</si>
  <si>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</si>
  <si>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</si>
  <si>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</si>
  <si>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</si>
  <si>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</si>
  <si>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</si>
  <si>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</si>
  <si>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</si>
  <si>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</si>
  <si>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</si>
  <si>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</si>
  <si>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</si>
  <si>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</si>
  <si>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</si>
  <si>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</si>
  <si>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</si>
  <si>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</si>
  <si>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</si>
  <si>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</si>
  <si>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</si>
  <si>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</si>
  <si>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</si>
  <si>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</si>
  <si>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</si>
  <si>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</si>
  <si>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</si>
  <si>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</si>
  <si>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</si>
  <si>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</si>
  <si>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</si>
  <si>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</si>
  <si>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</si>
  <si>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</si>
  <si>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</si>
  <si>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</si>
  <si>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</si>
  <si>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</si>
  <si>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</si>
  <si>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</si>
  <si>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</si>
  <si>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</si>
  <si>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</si>
  <si>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</si>
  <si>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</si>
  <si>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</si>
  <si>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</si>
  <si>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</si>
  <si>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</si>
  <si>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</si>
  <si>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</si>
  <si>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</si>
  <si>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</si>
  <si>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</si>
  <si>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</si>
  <si>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</si>
  <si>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</si>
  <si>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</si>
  <si>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</si>
  <si>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</si>
  <si>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</si>
  <si>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</si>
  <si>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</si>
  <si>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</si>
  <si>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</si>
  <si>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</si>
  <si>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</si>
  <si>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</si>
  <si>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</si>
  <si>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</si>
  <si>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</si>
  <si>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</si>
  <si>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</si>
  <si>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</si>
  <si>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</si>
  <si>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</si>
  <si>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</si>
  <si>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</si>
  <si>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</si>
  <si>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</si>
  <si>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</si>
  <si>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</si>
  <si>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</si>
  <si>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</si>
  <si>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</si>
  <si>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</si>
  <si>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</si>
  <si>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</si>
  <si>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</si>
  <si>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</si>
  <si>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</si>
  <si>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</si>
  <si>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</si>
  <si>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</si>
  <si>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</si>
  <si>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</si>
  <si>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</si>
  <si>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</si>
  <si>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</si>
  <si>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</si>
  <si>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</si>
  <si>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</si>
  <si>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</si>
  <si>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</si>
  <si>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</si>
  <si>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</si>
  <si>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</si>
  <si>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</si>
  <si>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</si>
  <si>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</si>
  <si>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</si>
  <si>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</si>
  <si>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</si>
  <si>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</si>
  <si>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</si>
  <si>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</si>
  <si>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</si>
  <si>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</si>
  <si>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</si>
  <si>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</si>
  <si>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</si>
  <si>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</si>
  <si>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</si>
  <si>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</si>
  <si>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</si>
  <si>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</si>
  <si>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</si>
  <si>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</si>
  <si>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</si>
  <si>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</si>
  <si>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</si>
  <si>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</si>
  <si>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</si>
  <si>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</si>
  <si>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</si>
  <si>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</si>
  <si>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</si>
  <si>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</si>
  <si>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</si>
  <si>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</si>
  <si>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</si>
  <si>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</si>
  <si>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</si>
  <si>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</si>
  <si>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</si>
  <si>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</si>
  <si>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</si>
  <si>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</si>
  <si>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</si>
  <si>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</si>
  <si>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</si>
  <si>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</si>
  <si>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</si>
  <si>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</si>
  <si>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</si>
  <si>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</si>
  <si>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</si>
  <si>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</si>
  <si>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</si>
  <si>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</si>
  <si>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</si>
  <si>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</si>
  <si>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</si>
  <si>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</si>
  <si>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</si>
  <si>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</si>
  <si>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</si>
  <si>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</si>
  <si>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</si>
  <si>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</si>
  <si>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</si>
  <si>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</si>
  <si>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</si>
  <si>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</si>
  <si>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</si>
  <si>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</si>
  <si>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</si>
  <si>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</si>
  <si>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</si>
  <si>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</si>
  <si>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</si>
  <si>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</si>
  <si>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</si>
  <si>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</si>
  <si>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</si>
  <si>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</si>
  <si>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</si>
  <si>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</si>
  <si>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</si>
  <si>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</si>
  <si>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</si>
  <si>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</si>
  <si>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</si>
  <si>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</si>
  <si>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</si>
  <si>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</si>
  <si>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</si>
  <si>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</si>
  <si>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</si>
  <si>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</si>
  <si>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</si>
  <si>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</si>
  <si>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</si>
  <si>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</si>
  <si>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</si>
  <si>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</si>
  <si>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</si>
  <si>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</si>
  <si>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</si>
  <si>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</si>
  <si>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</si>
  <si>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</si>
  <si>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</si>
  <si>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</si>
  <si>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</si>
  <si>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</si>
  <si>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</si>
  <si>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</si>
  <si>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</si>
  <si>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</si>
  <si>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</si>
  <si>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</si>
  <si>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</si>
  <si>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</si>
  <si>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</si>
  <si>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</si>
  <si>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</si>
  <si>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</si>
  <si>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</si>
  <si>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</si>
  <si>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</si>
  <si>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</si>
  <si>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</si>
  <si>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</si>
  <si>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</si>
  <si>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</si>
  <si>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</si>
  <si>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</si>
  <si>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</si>
  <si>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</si>
  <si>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</si>
  <si>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</si>
  <si>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</si>
  <si>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</si>
  <si>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</si>
  <si>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</si>
  <si>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</si>
  <si>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</si>
  <si>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</si>
  <si>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</si>
  <si>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</si>
  <si>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</si>
  <si>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</si>
  <si>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</si>
  <si>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</si>
  <si>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</si>
  <si>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</si>
  <si>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</si>
  <si>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</si>
  <si>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</si>
  <si>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</si>
  <si>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</si>
  <si>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</si>
  <si>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</si>
  <si>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</si>
  <si>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</si>
  <si>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</si>
  <si>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</si>
  <si>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</si>
  <si>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</si>
  <si>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</si>
  <si>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</si>
  <si>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</si>
  <si>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</si>
  <si>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</si>
  <si>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</si>
  <si>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</si>
  <si>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</si>
  <si>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</si>
  <si>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</si>
  <si>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</si>
  <si>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</si>
  <si>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</si>
  <si>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</si>
  <si>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</si>
  <si>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</si>
  <si>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</si>
  <si>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</si>
  <si>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</si>
  <si>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</si>
  <si>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</si>
  <si>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</si>
  <si>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</si>
  <si>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</si>
  <si>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</si>
  <si>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</si>
  <si>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</si>
  <si>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</si>
  <si>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</si>
  <si>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</si>
  <si>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</si>
  <si>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</si>
  <si>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</si>
  <si>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</si>
  <si>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</si>
  <si>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</si>
  <si>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</si>
  <si>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</si>
  <si>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</si>
  <si>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</si>
  <si>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</si>
  <si>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</si>
  <si>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</si>
  <si>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</si>
  <si>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</si>
  <si>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</si>
  <si>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</si>
  <si>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</si>
  <si>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</si>
  <si>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</si>
  <si>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</si>
  <si>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</si>
  <si>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</si>
  <si>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</si>
  <si>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</si>
  <si>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</si>
  <si>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</si>
  <si>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</si>
  <si>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</si>
  <si>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</si>
  <si>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</si>
  <si>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</si>
  <si>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</si>
  <si>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</si>
  <si>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</si>
  <si>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</si>
  <si>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</si>
  <si>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</si>
  <si>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</si>
  <si>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</si>
  <si>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</si>
  <si>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</si>
  <si>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</si>
  <si>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</si>
  <si>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</si>
  <si>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</si>
  <si>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</si>
  <si>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</si>
  <si>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</si>
  <si>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</si>
  <si>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</si>
  <si>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</si>
  <si>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</si>
  <si>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</si>
  <si>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</si>
  <si>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</si>
  <si>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</si>
  <si>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</si>
  <si>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</si>
  <si>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</si>
  <si>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</si>
  <si>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</si>
  <si>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</si>
  <si>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</si>
  <si>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</si>
  <si>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</si>
  <si>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</si>
  <si>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</si>
  <si>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</si>
  <si>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</si>
  <si>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</si>
  <si>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</si>
  <si>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</si>
  <si>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</si>
  <si>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</si>
  <si>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</si>
  <si>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</si>
  <si>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</si>
  <si>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</si>
  <si>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</si>
  <si>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</si>
  <si>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</si>
  <si>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</si>
  <si>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</si>
  <si>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</si>
  <si>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</si>
  <si>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</si>
  <si>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</si>
  <si>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</si>
  <si>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</si>
  <si>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</si>
  <si>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</si>
  <si>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</si>
  <si>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</si>
  <si>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</si>
  <si>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</si>
  <si>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</si>
  <si>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</si>
  <si>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</si>
  <si>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</si>
  <si>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</si>
  <si>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</si>
  <si>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</si>
  <si>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</si>
  <si>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</si>
  <si>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</si>
  <si>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</si>
  <si>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</si>
  <si>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</si>
  <si>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</si>
  <si>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</si>
  <si>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</si>
  <si>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</si>
  <si>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</si>
  <si>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</si>
  <si>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</si>
  <si>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</si>
  <si>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</si>
  <si>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</si>
  <si>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</si>
  <si>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</si>
  <si>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</si>
  <si>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</si>
  <si>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</si>
  <si>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</si>
  <si>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</si>
  <si>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</si>
  <si>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</si>
  <si>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</si>
  <si>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</si>
  <si>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</si>
  <si>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</si>
  <si>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</si>
  <si>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</si>
  <si>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</si>
  <si>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</si>
  <si>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</si>
  <si>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</si>
  <si>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</si>
  <si>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</si>
  <si>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</si>
  <si>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</si>
  <si>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</si>
  <si>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</si>
  <si>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</si>
  <si>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</si>
  <si>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</si>
  <si>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</si>
  <si>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</si>
  <si>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</si>
  <si>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</si>
  <si>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</si>
  <si>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</si>
  <si>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</si>
  <si>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</si>
  <si>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</si>
  <si>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</si>
  <si>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</si>
  <si>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</si>
  <si>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</si>
  <si>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</si>
  <si>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</si>
  <si>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</si>
  <si>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</si>
  <si>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</si>
  <si>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</si>
  <si>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</si>
  <si>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</si>
  <si>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</si>
  <si>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</si>
  <si>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</si>
  <si>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</si>
  <si>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</si>
  <si>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</si>
  <si>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</si>
  <si>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</si>
  <si>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</si>
  <si>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</si>
  <si>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</si>
  <si>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</si>
  <si>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</si>
  <si>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</si>
  <si>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</si>
  <si>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</si>
  <si>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</si>
  <si>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</si>
  <si>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</si>
  <si>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</si>
  <si>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</si>
  <si>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</si>
  <si>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</si>
  <si>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</si>
  <si>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</si>
  <si>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</si>
  <si>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</si>
  <si>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</si>
  <si>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</si>
  <si>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</si>
  <si>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</si>
  <si>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</si>
  <si>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</si>
  <si>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</si>
  <si>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</si>
  <si>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</si>
  <si>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</si>
  <si>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</si>
  <si>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</si>
  <si>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</si>
  <si>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</si>
  <si>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</si>
  <si>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</si>
  <si>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</si>
  <si>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</si>
  <si>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</si>
  <si>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</si>
  <si>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</si>
  <si>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</si>
  <si>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</si>
  <si>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</si>
  <si>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</si>
  <si>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</si>
  <si>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</si>
  <si>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</si>
  <si>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</si>
  <si>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</si>
  <si>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</si>
  <si>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</si>
  <si>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</si>
  <si>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</si>
  <si>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</si>
  <si>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</si>
  <si>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</si>
  <si>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</si>
  <si>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</si>
  <si>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</si>
  <si>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</si>
  <si>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</si>
  <si>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</si>
  <si>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</si>
  <si>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</si>
  <si>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</si>
  <si>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</si>
  <si>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</si>
  <si>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</si>
  <si>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</si>
  <si>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</si>
  <si>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</si>
  <si>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</si>
  <si>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</si>
  <si>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</si>
  <si>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</si>
  <si>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</si>
  <si>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</si>
  <si>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</si>
  <si>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</si>
  <si>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</si>
  <si>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</si>
  <si>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</si>
  <si>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</si>
  <si>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</si>
  <si>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</si>
  <si>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</si>
  <si>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</si>
  <si>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</si>
  <si>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</si>
  <si>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</si>
  <si>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</si>
  <si>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</si>
  <si>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</si>
  <si>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</si>
  <si>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</si>
  <si>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</si>
  <si>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</si>
  <si>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</si>
  <si>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</si>
  <si>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</si>
  <si>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</si>
  <si>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</si>
  <si>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</si>
  <si>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</si>
  <si>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</si>
  <si>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</si>
  <si>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</si>
  <si>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</si>
  <si>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</si>
  <si>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</si>
  <si>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</si>
  <si>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</si>
  <si>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</si>
  <si>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</si>
  <si>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</si>
  <si>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</si>
  <si>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</si>
  <si>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</si>
  <si>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</si>
  <si>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</si>
  <si>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</si>
  <si>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</si>
  <si>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</si>
  <si>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</si>
  <si>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</si>
  <si>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</si>
  <si>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</si>
  <si>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</si>
  <si>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</si>
  <si>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</si>
  <si>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</si>
  <si>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</si>
  <si>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</si>
  <si>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</si>
  <si>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</si>
  <si>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</si>
  <si>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</si>
  <si>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</si>
  <si>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</si>
  <si>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</si>
  <si>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</si>
  <si>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</si>
  <si>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</si>
  <si>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</si>
  <si>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</si>
  <si>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</si>
  <si>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</si>
  <si>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</si>
  <si>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</si>
  <si>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</si>
  <si>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</si>
  <si>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</si>
  <si>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</si>
  <si>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</si>
  <si>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</si>
  <si>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</si>
  <si>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</si>
  <si>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</si>
  <si>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</si>
  <si>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</si>
  <si>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</si>
  <si>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</si>
  <si>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</si>
  <si>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</si>
  <si>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</si>
  <si>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</si>
  <si>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</si>
  <si>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</si>
  <si>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</si>
  <si>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</si>
  <si>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</si>
  <si>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</si>
  <si>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</si>
  <si>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</si>
  <si>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</si>
  <si>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</si>
  <si>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</si>
  <si>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</si>
  <si>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</si>
  <si>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</si>
  <si>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</si>
  <si>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</si>
  <si>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</si>
  <si>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</si>
  <si>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</si>
  <si>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</si>
  <si>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</si>
  <si>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</si>
  <si>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</si>
  <si>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</si>
  <si>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</si>
  <si>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</si>
  <si>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</si>
  <si>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</si>
  <si>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</si>
  <si>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</si>
  <si>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</si>
  <si>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</si>
  <si>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</si>
  <si>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</si>
  <si>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</si>
  <si>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</si>
  <si>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</si>
  <si>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</si>
  <si>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</si>
  <si>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</si>
  <si>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</si>
  <si>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</si>
  <si>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</si>
  <si>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</si>
  <si>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</si>
  <si>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</si>
  <si>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</si>
  <si>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</si>
  <si>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</si>
  <si>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</si>
  <si>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</si>
  <si>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</si>
  <si>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</si>
  <si>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</si>
  <si>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</si>
  <si>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</si>
  <si>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</si>
  <si>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</si>
  <si>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</si>
  <si>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</si>
  <si>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</si>
  <si>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</si>
  <si>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</si>
  <si>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</si>
  <si>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</si>
  <si>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</si>
  <si>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</si>
  <si>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</si>
  <si>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</si>
  <si>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</si>
  <si>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</si>
  <si>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</si>
  <si>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</si>
  <si>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</si>
  <si>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</si>
  <si>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</si>
  <si>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</si>
  <si>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</si>
  <si>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</si>
  <si>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</si>
  <si>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</si>
  <si>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</si>
  <si>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</si>
  <si>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</si>
  <si>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</si>
  <si>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</si>
  <si>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</si>
  <si>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</si>
  <si>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</si>
  <si>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</si>
  <si>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</si>
  <si>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</si>
  <si>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</si>
  <si>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</si>
  <si>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</si>
  <si>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</si>
  <si>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</si>
  <si>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</si>
  <si>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</si>
  <si>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</si>
  <si>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</si>
  <si>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</si>
  <si>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</si>
  <si>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</si>
  <si>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</si>
  <si>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</si>
  <si>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</si>
  <si>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</si>
  <si>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</si>
  <si>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</si>
  <si>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</si>
  <si>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</si>
  <si>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</si>
  <si>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</si>
  <si>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</si>
  <si>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</si>
  <si>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</si>
  <si>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</si>
  <si>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</si>
  <si>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</si>
  <si>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</si>
  <si>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</si>
  <si>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</si>
  <si>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</si>
  <si>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</si>
  <si>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</si>
  <si>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</si>
  <si>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</si>
  <si>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</si>
  <si>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</si>
  <si>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</si>
  <si>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</si>
  <si>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</si>
  <si>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</si>
  <si>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</si>
  <si>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</si>
  <si>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</si>
  <si>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</si>
  <si>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</si>
  <si>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</si>
  <si>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</si>
  <si>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</si>
  <si>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</si>
  <si>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</si>
  <si>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</si>
  <si>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</si>
  <si>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</si>
  <si>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</si>
  <si>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</si>
  <si>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</si>
  <si>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</si>
  <si>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</si>
  <si>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</si>
  <si>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</si>
  <si>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</si>
  <si>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</si>
  <si>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</si>
  <si>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</si>
  <si>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</si>
  <si>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</si>
  <si>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</si>
  <si>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</si>
  <si>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</si>
  <si>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</si>
  <si>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</si>
  <si>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</si>
  <si>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</si>
  <si>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</si>
  <si>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</si>
  <si>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</si>
  <si>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</si>
  <si>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</si>
  <si>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</si>
  <si>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</si>
  <si>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</si>
  <si>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</si>
  <si>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</si>
  <si>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</si>
  <si>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</si>
  <si>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</si>
  <si>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</si>
  <si>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</si>
  <si>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</si>
  <si>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</si>
  <si>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</si>
  <si>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</si>
  <si>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</si>
  <si>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</si>
  <si>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</si>
  <si>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</si>
  <si>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</si>
  <si>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</si>
  <si>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</si>
  <si>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</si>
  <si>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</si>
  <si>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</si>
  <si>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</si>
  <si>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</si>
  <si>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</si>
  <si>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</si>
  <si>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</si>
  <si>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</si>
  <si>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</si>
  <si>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</si>
  <si>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</si>
  <si>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</si>
  <si>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</si>
  <si>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</si>
  <si>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</si>
  <si>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</si>
  <si>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</si>
  <si>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</si>
  <si>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</si>
  <si>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</si>
  <si>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</si>
  <si>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</si>
  <si>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</si>
  <si>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</si>
  <si>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</si>
  <si>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</si>
  <si>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</si>
  <si>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</si>
  <si>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</si>
  <si>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</si>
  <si>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</si>
  <si>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</si>
  <si>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</si>
  <si>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</si>
  <si>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</si>
  <si>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</si>
  <si>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</si>
  <si>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</si>
  <si>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</si>
  <si>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</si>
  <si>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</si>
  <si>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</si>
  <si>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</si>
  <si>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</si>
  <si>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</si>
  <si>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</si>
  <si>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</si>
  <si>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</si>
  <si>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</si>
  <si>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</si>
  <si>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</si>
  <si>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</si>
  <si>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</si>
  <si>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</si>
  <si>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</si>
  <si>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</si>
  <si>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</si>
  <si>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</si>
  <si>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</si>
  <si>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</si>
  <si>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</si>
  <si>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</si>
  <si>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</si>
  <si>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</si>
  <si>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</si>
  <si>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</si>
  <si>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</si>
  <si>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</si>
  <si>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</si>
  <si>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</si>
  <si>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</si>
  <si>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</si>
  <si>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</si>
  <si>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</si>
  <si>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</si>
  <si>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</si>
  <si>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</si>
  <si>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</si>
  <si>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</si>
  <si>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</si>
  <si>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</si>
  <si>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</si>
  <si>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</si>
  <si>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</si>
  <si>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</si>
  <si>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</si>
  <si>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</si>
  <si>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</si>
  <si>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</si>
  <si>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</si>
  <si>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</si>
  <si>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</si>
  <si>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</si>
  <si>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</si>
  <si>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</si>
  <si>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</si>
  <si>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</si>
  <si>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</si>
  <si>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</si>
  <si>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</si>
  <si>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</si>
  <si>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</si>
  <si>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</si>
  <si>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</si>
  <si>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</si>
  <si>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</si>
  <si>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</si>
  <si>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</si>
  <si>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</si>
  <si>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</si>
  <si>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</si>
  <si>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</si>
  <si>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</si>
  <si>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</si>
  <si>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</si>
  <si>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</si>
  <si>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</si>
  <si>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</si>
  <si>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</si>
  <si>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</si>
  <si>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</si>
  <si>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</si>
  <si>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</si>
  <si>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</si>
  <si>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</si>
  <si>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</si>
  <si>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</si>
  <si>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</si>
  <si>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</si>
  <si>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</si>
  <si>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</si>
  <si>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</si>
  <si>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</si>
  <si>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</si>
  <si>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</si>
  <si>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</si>
  <si>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</si>
  <si>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</si>
  <si>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</si>
  <si>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</si>
  <si>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</si>
  <si>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</si>
  <si>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</si>
  <si>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</si>
  <si>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</si>
  <si>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</si>
  <si>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</si>
  <si>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</si>
  <si>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</si>
  <si>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</si>
  <si>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</si>
  <si>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</si>
  <si>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</si>
  <si>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</si>
  <si>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</si>
  <si>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</si>
  <si>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</si>
  <si>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</si>
  <si>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</si>
  <si>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</si>
  <si>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</si>
  <si>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</si>
  <si>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</si>
  <si>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</si>
  <si>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</si>
  <si>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</si>
  <si>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</si>
  <si>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</si>
  <si>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</si>
  <si>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</si>
  <si>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</si>
  <si>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</si>
  <si>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</si>
  <si>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</si>
  <si>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</si>
  <si>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</si>
  <si>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</si>
  <si>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</si>
  <si>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</si>
  <si>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</si>
  <si>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</si>
  <si>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</si>
  <si>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</si>
  <si>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</si>
  <si>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</si>
  <si>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</si>
  <si>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</si>
  <si>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</si>
  <si>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</si>
  <si>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</si>
  <si>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</si>
  <si>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</si>
  <si>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</si>
  <si>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</si>
  <si>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</si>
  <si>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</si>
  <si>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</si>
  <si>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</si>
  <si>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</si>
  <si>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</si>
  <si>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</si>
  <si>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</si>
  <si>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</si>
  <si>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</si>
  <si>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</si>
  <si>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</si>
  <si>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</si>
  <si>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</si>
  <si>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</si>
  <si>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</si>
  <si>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</si>
  <si>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</si>
  <si>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</si>
  <si>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</si>
  <si>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</si>
  <si>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</si>
  <si>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</si>
  <si>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</si>
  <si>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</si>
  <si>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</si>
  <si>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</si>
  <si>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</si>
  <si>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</si>
  <si>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</si>
  <si>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</si>
  <si>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</si>
  <si>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</si>
  <si>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</si>
  <si>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</si>
  <si>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</si>
  <si>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</si>
  <si>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</si>
  <si>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</si>
  <si>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</si>
  <si>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</si>
  <si>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</si>
  <si>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</si>
  <si>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</si>
  <si>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</si>
  <si>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</si>
  <si>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</si>
  <si>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</si>
  <si>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</si>
  <si>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</si>
  <si>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</si>
  <si>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</si>
  <si>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</si>
  <si>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</si>
  <si>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</si>
  <si>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</si>
  <si>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</si>
  <si>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</si>
  <si>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</si>
  <si>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</si>
  <si>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</si>
  <si>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</si>
  <si>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</si>
  <si>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</si>
  <si>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</si>
  <si>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</si>
  <si>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</si>
  <si>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</si>
  <si>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</si>
  <si>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</si>
  <si>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</si>
  <si>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</si>
  <si>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</si>
  <si>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</si>
  <si>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</si>
  <si>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</si>
  <si>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</si>
  <si>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</si>
  <si>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</si>
  <si>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</si>
  <si>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</si>
  <si>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</si>
  <si>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</si>
  <si>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</si>
  <si>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</si>
  <si>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</si>
  <si>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</si>
  <si>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</si>
  <si>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</si>
  <si>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</si>
  <si>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</si>
  <si>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</si>
  <si>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</si>
  <si>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</si>
  <si>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</si>
  <si>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</si>
  <si>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</si>
  <si>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</si>
  <si>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</si>
  <si>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</si>
  <si>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</si>
  <si>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</si>
  <si>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</si>
  <si>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</si>
  <si>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</si>
  <si>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</si>
  <si>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</si>
  <si>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</si>
  <si>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</si>
  <si>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</si>
  <si>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</si>
  <si>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</si>
  <si>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</si>
  <si>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</si>
  <si>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</si>
  <si>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</si>
  <si>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</si>
  <si>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</si>
  <si>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</si>
  <si>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</si>
  <si>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</si>
  <si>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</si>
  <si>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</si>
  <si>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</si>
  <si>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</si>
  <si>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</si>
  <si>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</si>
  <si>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</si>
  <si>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</si>
  <si>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</si>
  <si>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</si>
  <si>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</si>
  <si>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</si>
  <si>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</si>
  <si>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</si>
  <si>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</si>
  <si>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</si>
  <si>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</si>
  <si>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</si>
  <si>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</si>
  <si>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</si>
  <si>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</si>
  <si>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</si>
  <si>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</si>
  <si>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</si>
  <si>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</si>
  <si>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</si>
  <si>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</si>
  <si>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</si>
  <si>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</si>
  <si>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</si>
  <si>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</si>
  <si>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</si>
  <si>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</si>
  <si>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</si>
  <si>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</si>
  <si>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</si>
  <si>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</si>
  <si>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</si>
  <si>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</si>
  <si>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</si>
  <si>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</si>
  <si>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</si>
  <si>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</si>
  <si>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</si>
  <si>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</si>
  <si>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</si>
  <si>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</si>
  <si>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</si>
  <si>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</si>
  <si>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</si>
  <si>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</si>
  <si>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</si>
  <si>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</si>
  <si>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</si>
  <si>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</si>
  <si>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</si>
  <si>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</si>
  <si>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</si>
  <si>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</si>
  <si>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</si>
  <si>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</si>
  <si>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</si>
  <si>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</si>
  <si>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</si>
  <si>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</si>
  <si>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</si>
  <si>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</si>
  <si>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</si>
  <si>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</si>
  <si>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</si>
  <si>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</si>
  <si>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</si>
  <si>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</si>
  <si>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</si>
  <si>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</si>
  <si>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</si>
  <si>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</si>
  <si>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</si>
  <si>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</si>
  <si>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</si>
  <si>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</si>
  <si>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</si>
  <si>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</si>
  <si>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</si>
  <si>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</si>
  <si>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</si>
  <si>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</si>
  <si>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</si>
  <si>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</si>
  <si>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</si>
  <si>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</si>
  <si>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</si>
  <si>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</si>
  <si>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</si>
  <si>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</si>
  <si>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</si>
  <si>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</si>
  <si>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</si>
  <si>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</si>
  <si>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</si>
  <si>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</si>
  <si>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</si>
  <si>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</si>
  <si>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</si>
  <si>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</si>
  <si>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</si>
  <si>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</si>
  <si>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</si>
  <si>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</si>
  <si>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</si>
  <si>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</si>
  <si>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</si>
  <si>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</si>
  <si>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</si>
  <si>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</si>
  <si>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</si>
  <si>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</si>
  <si>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</si>
  <si>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</si>
  <si>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</si>
  <si>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</si>
  <si>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</si>
  <si>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</si>
  <si>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</si>
  <si>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</si>
  <si>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</si>
  <si>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</si>
  <si>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</si>
  <si>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</si>
  <si>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</si>
  <si>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</si>
  <si>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</si>
  <si>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</si>
  <si>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</si>
  <si>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</si>
  <si>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</si>
  <si>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</si>
  <si>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</si>
  <si>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</si>
  <si>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</si>
  <si>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</si>
  <si>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</si>
  <si>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</si>
  <si>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</si>
  <si>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</si>
  <si>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</si>
  <si>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</si>
  <si>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</si>
  <si>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</si>
  <si>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</si>
  <si>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</si>
  <si>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</si>
  <si>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</si>
  <si>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</si>
  <si>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</si>
  <si>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</si>
  <si>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</si>
  <si>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</si>
  <si>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</si>
  <si>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</si>
  <si>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</si>
  <si>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</si>
  <si>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</si>
  <si>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</si>
  <si>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</si>
  <si>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</si>
  <si>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</si>
  <si>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</si>
  <si>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</si>
  <si>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</si>
  <si>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</si>
  <si>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</si>
  <si>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</si>
  <si>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</si>
  <si>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</si>
  <si>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</si>
  <si>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</si>
  <si>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</si>
  <si>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</si>
  <si>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</si>
  <si>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</si>
  <si>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</si>
  <si>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</si>
  <si>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</si>
  <si>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</si>
  <si>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</si>
  <si>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</si>
  <si>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</si>
  <si>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</si>
  <si>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</si>
  <si>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</si>
  <si>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</si>
  <si>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</si>
  <si>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</si>
  <si>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</si>
  <si>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</si>
  <si>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</si>
  <si>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</si>
  <si>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</si>
  <si>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</si>
  <si>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</si>
  <si>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</si>
  <si>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</si>
  <si>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</si>
  <si>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</si>
  <si>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</si>
  <si>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</si>
  <si>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</si>
  <si>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</si>
  <si>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</si>
  <si>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</si>
  <si>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</si>
  <si>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</si>
  <si>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</si>
  <si>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</si>
  <si>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</si>
  <si>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</si>
  <si>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</si>
  <si>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</si>
  <si>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</si>
  <si>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</si>
  <si>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</si>
  <si>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</si>
  <si>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</si>
  <si>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</si>
  <si>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</si>
  <si>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</si>
  <si>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</si>
  <si>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</si>
  <si>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</si>
  <si>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</si>
  <si>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</si>
  <si>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</si>
  <si>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</si>
  <si>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</si>
  <si>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</si>
  <si>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</si>
  <si>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</si>
  <si>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</si>
  <si>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</si>
  <si>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</si>
  <si>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</si>
  <si>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</si>
  <si>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</si>
  <si>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</si>
  <si>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</si>
  <si>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</si>
  <si>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</si>
  <si>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</si>
  <si>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</si>
  <si>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</si>
  <si>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</si>
  <si>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</si>
  <si>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</si>
  <si>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</si>
  <si>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</si>
  <si>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</si>
  <si>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</si>
  <si>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</si>
  <si>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</si>
  <si>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</si>
  <si>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</si>
  <si>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</si>
  <si>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</si>
  <si>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</si>
  <si>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</si>
  <si>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</si>
  <si>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</si>
  <si>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</si>
  <si>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</si>
  <si>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</si>
  <si>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</si>
  <si>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</si>
  <si>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</si>
  <si>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</si>
  <si>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</si>
  <si>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</si>
  <si>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</si>
  <si>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</si>
  <si>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</si>
  <si>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</si>
  <si>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</si>
  <si>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</si>
  <si>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</si>
  <si>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</si>
  <si>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</si>
  <si>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</si>
  <si>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</si>
  <si>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</si>
  <si>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</si>
  <si>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</si>
  <si>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</si>
  <si>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</si>
  <si>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</si>
  <si>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</si>
  <si>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</si>
  <si>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</si>
  <si>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</si>
  <si>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</si>
  <si>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</si>
  <si>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</si>
  <si>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</si>
  <si>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</si>
  <si>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</si>
  <si>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</si>
  <si>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</si>
  <si>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</si>
  <si>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</si>
  <si>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</si>
  <si>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</si>
  <si>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</si>
  <si>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</si>
  <si>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</si>
  <si>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</si>
  <si>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</si>
  <si>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</si>
  <si>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</si>
  <si>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</si>
  <si>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</si>
  <si>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</si>
  <si>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</si>
  <si>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</si>
  <si>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</si>
  <si>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</si>
  <si>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</si>
  <si>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</si>
  <si>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</si>
  <si>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</si>
  <si>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</si>
  <si>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</si>
  <si>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</si>
  <si>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</si>
  <si>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</si>
  <si>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</si>
  <si>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</si>
  <si>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</si>
  <si>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</si>
  <si>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</si>
  <si>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</si>
  <si>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</si>
  <si>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</si>
  <si>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</si>
  <si>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</si>
  <si>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</si>
  <si>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</si>
  <si>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</si>
  <si>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</si>
  <si>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</si>
  <si>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</si>
  <si>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</si>
  <si>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</si>
  <si>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</si>
  <si>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</si>
  <si>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</si>
  <si>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</si>
  <si>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</si>
  <si>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</si>
  <si>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</si>
  <si>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</si>
  <si>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</si>
  <si>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</si>
  <si>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</si>
  <si>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</si>
  <si>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</si>
  <si>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</si>
  <si>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</si>
  <si>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</si>
  <si>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</si>
  <si>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</si>
  <si>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</si>
  <si>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</si>
  <si>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</si>
  <si>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</si>
  <si>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</si>
  <si>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</si>
  <si>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</si>
  <si>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</si>
  <si>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</si>
  <si>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</si>
  <si>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</si>
  <si>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</si>
  <si>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</si>
  <si>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</si>
  <si>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</si>
  <si>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</si>
  <si>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</si>
  <si>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</si>
  <si>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</si>
  <si>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</si>
  <si>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</si>
  <si>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</si>
  <si>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</si>
  <si>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</si>
  <si>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</si>
  <si>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</si>
  <si>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</si>
  <si>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</si>
  <si>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</si>
  <si>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</si>
  <si>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</si>
  <si>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</si>
  <si>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</si>
  <si>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</si>
  <si>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</si>
  <si>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</si>
  <si>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</si>
  <si>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</si>
  <si>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</si>
  <si>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</si>
  <si>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</si>
  <si>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</si>
  <si>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</si>
  <si>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</si>
  <si>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</si>
  <si>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</si>
  <si>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</si>
  <si>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</si>
  <si>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</si>
  <si>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</si>
  <si>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</si>
  <si>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</si>
  <si>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</si>
  <si>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</si>
  <si>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</si>
  <si>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</si>
  <si>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</si>
  <si>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</si>
  <si>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</si>
  <si>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</si>
  <si>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</si>
  <si>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</si>
  <si>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</si>
  <si>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</si>
  <si>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</si>
  <si>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</si>
  <si>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</si>
  <si>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</si>
  <si>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</si>
  <si>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</si>
  <si>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</si>
  <si>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</si>
  <si>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</si>
  <si>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</si>
  <si>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</si>
  <si>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</si>
  <si>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</si>
  <si>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</si>
  <si>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</si>
  <si>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</si>
  <si>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</si>
  <si>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</si>
  <si>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</si>
  <si>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</si>
  <si>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</si>
  <si>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</si>
  <si>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</si>
  <si>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</si>
  <si>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</si>
  <si>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</si>
  <si>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</si>
  <si>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</si>
  <si>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</si>
  <si>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</si>
  <si>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</si>
  <si>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</si>
  <si>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</si>
  <si>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</si>
  <si>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</si>
  <si>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</si>
  <si>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</si>
  <si>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</si>
  <si>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</si>
  <si>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</si>
  <si>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</si>
  <si>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</si>
  <si>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</si>
  <si>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</si>
  <si>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</si>
  <si>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</si>
  <si>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</si>
  <si>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</si>
  <si>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</si>
  <si>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</si>
  <si>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</si>
  <si>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</si>
  <si>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</si>
  <si>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</si>
  <si>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</si>
  <si>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</si>
  <si>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</si>
  <si>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</si>
  <si>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</si>
  <si>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</si>
  <si>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</si>
  <si>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</si>
  <si>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</si>
  <si>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</si>
  <si>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</si>
  <si>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</si>
  <si>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</si>
  <si>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</si>
  <si>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</si>
  <si>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</si>
  <si>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</si>
  <si>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</si>
  <si>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</si>
  <si>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</si>
  <si>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</si>
  <si>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</si>
  <si>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</si>
  <si>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</si>
  <si>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</si>
  <si>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</si>
  <si>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</si>
  <si>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</si>
  <si>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</si>
  <si>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</si>
  <si>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</si>
  <si>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</si>
  <si>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</si>
  <si>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</si>
  <si>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</si>
  <si>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</si>
  <si>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</si>
  <si>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</si>
  <si>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</si>
  <si>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</si>
  <si>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</si>
  <si>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</si>
  <si>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</si>
  <si>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</si>
  <si>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</si>
  <si>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</si>
  <si>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</si>
  <si>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</si>
  <si>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</si>
  <si>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</si>
  <si>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</si>
  <si>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</si>
  <si>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</si>
  <si>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</si>
  <si>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</si>
  <si>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</si>
  <si>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</si>
  <si>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</si>
  <si>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</si>
  <si>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</si>
  <si>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</si>
  <si>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</si>
  <si>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</si>
  <si>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</si>
  <si>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</si>
  <si>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</si>
  <si>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</si>
  <si>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</si>
  <si>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</si>
  <si>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</si>
  <si>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</si>
  <si>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</si>
  <si>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</si>
  <si>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</si>
  <si>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</si>
  <si>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</si>
  <si>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</si>
  <si>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</si>
  <si>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</si>
  <si>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</si>
  <si>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</si>
  <si>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</si>
  <si>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</si>
  <si>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</si>
  <si>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</si>
  <si>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</si>
  <si>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</si>
  <si>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</si>
  <si>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</si>
  <si>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</si>
  <si>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</si>
  <si>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</si>
  <si>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</si>
  <si>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</si>
  <si>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</si>
  <si>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</si>
  <si>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</si>
  <si>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</si>
  <si>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</si>
  <si>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</si>
  <si>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</si>
  <si>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</si>
  <si>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</si>
  <si>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</si>
  <si>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</si>
  <si>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</si>
  <si>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</si>
  <si>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</si>
  <si>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</si>
  <si>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</si>
  <si>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</si>
  <si>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</si>
  <si>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</si>
  <si>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</si>
  <si>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</si>
  <si>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</si>
  <si>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</si>
  <si>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</si>
  <si>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</si>
  <si>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</si>
  <si>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</si>
  <si>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</si>
  <si>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</si>
  <si>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</si>
  <si>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</si>
  <si>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</si>
  <si>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</si>
  <si>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</si>
  <si>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</si>
  <si>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</si>
  <si>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</si>
  <si>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</si>
  <si>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</si>
  <si>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</si>
  <si>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</si>
  <si>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</si>
  <si>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</si>
  <si>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</si>
  <si>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</si>
  <si>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</si>
  <si>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</si>
  <si>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</si>
  <si>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</si>
  <si>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</si>
  <si>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</si>
  <si>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</si>
  <si>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</si>
  <si>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</si>
  <si>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</si>
  <si>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</si>
  <si>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</si>
  <si>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</si>
  <si>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</si>
  <si>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</si>
  <si>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</si>
  <si>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</si>
  <si>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</si>
  <si>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</si>
  <si>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</si>
  <si>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</si>
  <si>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</si>
  <si>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</si>
  <si>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</si>
  <si>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</si>
  <si>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</si>
  <si>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</si>
  <si>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</si>
  <si>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</si>
  <si>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</si>
  <si>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</si>
  <si>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</si>
  <si>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</si>
  <si>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</si>
  <si>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</si>
  <si>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</si>
  <si>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</si>
  <si>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</si>
  <si>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</si>
  <si>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</si>
  <si>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</si>
  <si>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</si>
  <si>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</si>
  <si>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</si>
  <si>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</si>
  <si>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</si>
  <si>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</si>
  <si>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</si>
  <si>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</si>
  <si>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</si>
  <si>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</si>
  <si>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</si>
  <si>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</si>
  <si>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</si>
  <si>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</si>
  <si>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</si>
  <si>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</si>
  <si>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</si>
  <si>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</si>
  <si>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</si>
  <si>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</si>
  <si>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</si>
  <si>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</si>
  <si>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</si>
  <si>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</si>
  <si>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</si>
  <si>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</si>
  <si>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</si>
  <si>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</si>
  <si>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</si>
  <si>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</si>
  <si>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</si>
  <si>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</si>
  <si>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</si>
  <si>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</si>
  <si>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</si>
  <si>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</si>
  <si>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</si>
  <si>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</si>
  <si>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</si>
  <si>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</si>
  <si>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</si>
  <si>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</si>
  <si>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</si>
  <si>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</si>
  <si>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</si>
  <si>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</si>
  <si>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</si>
  <si>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</si>
  <si>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</si>
  <si>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</si>
  <si>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</si>
  <si>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</si>
  <si>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</si>
  <si>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</si>
  <si>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</si>
  <si>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</si>
  <si>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</si>
  <si>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</si>
  <si>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</si>
  <si>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</si>
  <si>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</si>
  <si>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</si>
  <si>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</si>
  <si>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</si>
  <si>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</si>
  <si>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</si>
  <si>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</si>
  <si>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</si>
  <si>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</si>
  <si>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</si>
  <si>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</si>
  <si>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</si>
  <si>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</si>
  <si>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</si>
  <si>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</si>
  <si>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</si>
  <si>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</si>
  <si>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</si>
  <si>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</si>
  <si>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</si>
  <si>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</si>
  <si>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</si>
  <si>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</si>
  <si>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</si>
  <si>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</si>
  <si>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</si>
  <si>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</si>
  <si>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</si>
  <si>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</si>
  <si>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</si>
  <si>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</si>
  <si>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</si>
  <si>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</si>
  <si>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</si>
  <si>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</si>
  <si>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</si>
  <si>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</si>
  <si>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</si>
  <si>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</si>
  <si>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</si>
  <si>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</si>
  <si>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</si>
  <si>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</si>
  <si>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</si>
  <si>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</si>
  <si>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</si>
  <si>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</si>
  <si>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</si>
  <si>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</si>
  <si>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</si>
  <si>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</si>
  <si>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</si>
  <si>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</si>
  <si>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</si>
  <si>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</si>
  <si>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</si>
  <si>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</si>
  <si>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</si>
  <si>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</si>
  <si>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</si>
  <si>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</si>
  <si>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</si>
  <si>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</si>
  <si>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</si>
  <si>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</si>
  <si>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</si>
  <si>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</si>
  <si>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</si>
  <si>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</si>
  <si>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</si>
  <si>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</si>
  <si>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</si>
  <si>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</si>
  <si>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</si>
  <si>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</si>
  <si>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</si>
  <si>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</si>
  <si>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</si>
  <si>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</si>
  <si>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</si>
  <si>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</si>
  <si>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</si>
  <si>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</si>
  <si>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</si>
  <si>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</si>
  <si>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</si>
  <si>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</si>
  <si>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</si>
  <si>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</si>
  <si>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</si>
  <si>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</si>
  <si>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</si>
  <si>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</si>
  <si>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</si>
  <si>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</si>
  <si>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</si>
  <si>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</si>
  <si>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</si>
  <si>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</si>
  <si>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</si>
  <si>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</si>
  <si>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</si>
  <si>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</si>
  <si>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</si>
  <si>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</si>
  <si>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</si>
  <si>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</si>
  <si>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</si>
  <si>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</si>
  <si>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</si>
  <si>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</si>
  <si>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</si>
  <si>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</si>
  <si>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</si>
  <si>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</si>
  <si>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</si>
  <si>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</si>
  <si>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</si>
  <si>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</si>
  <si>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</si>
  <si>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</si>
  <si>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</si>
  <si>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</si>
  <si>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</si>
  <si>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</si>
  <si>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</si>
  <si>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</si>
  <si>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</si>
  <si>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</si>
  <si>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</si>
  <si>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</si>
  <si>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</si>
  <si>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</si>
  <si>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</si>
  <si>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</si>
  <si>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</si>
  <si>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</si>
  <si>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</si>
  <si>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</si>
  <si>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</si>
  <si>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</si>
  <si>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</si>
  <si>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</si>
  <si>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</si>
  <si>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</si>
  <si>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</si>
  <si>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</si>
  <si>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</si>
  <si>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</si>
  <si>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</si>
  <si>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</si>
  <si>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</si>
  <si>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</si>
  <si>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</si>
  <si>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</si>
  <si>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</si>
  <si>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</si>
  <si>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</si>
  <si>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</si>
  <si>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</si>
  <si>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</si>
  <si>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</si>
  <si>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</si>
  <si>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</si>
  <si>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</si>
  <si>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</si>
  <si>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</si>
  <si>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</si>
  <si>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</si>
  <si>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</si>
  <si>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</si>
  <si>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</si>
  <si>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</si>
  <si>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</si>
  <si>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</si>
  <si>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</si>
  <si>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</si>
  <si>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</si>
  <si>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</si>
  <si>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</si>
  <si>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</si>
  <si>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</si>
  <si>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</si>
  <si>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</si>
  <si>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</si>
  <si>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</si>
  <si>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</si>
  <si>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</si>
  <si>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</si>
  <si>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</si>
  <si>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</si>
  <si>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</si>
  <si>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</si>
  <si>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</si>
  <si>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</si>
  <si>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</si>
  <si>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</si>
  <si>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</si>
  <si>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</si>
  <si>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</si>
  <si>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</si>
  <si>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</si>
  <si>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</si>
  <si>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</si>
  <si>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</si>
  <si>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</si>
  <si>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</si>
  <si>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</si>
  <si>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</si>
  <si>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</si>
  <si>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</si>
  <si>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</si>
  <si>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</si>
  <si>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</si>
  <si>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</si>
  <si>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</si>
  <si>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</si>
  <si>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</si>
  <si>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</si>
  <si>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</si>
  <si>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</si>
  <si>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</si>
  <si>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</si>
  <si>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</si>
  <si>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</si>
  <si>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</si>
  <si>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</si>
  <si>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</si>
  <si>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</si>
  <si>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</si>
  <si>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</si>
  <si>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</si>
  <si>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</si>
  <si>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</si>
  <si>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</si>
  <si>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</si>
  <si>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</si>
  <si>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</si>
  <si>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</si>
  <si>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</si>
  <si>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</si>
  <si>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</si>
  <si>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</si>
  <si>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</si>
  <si>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</si>
  <si>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</si>
  <si>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</si>
  <si>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</si>
  <si>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</si>
  <si>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</si>
  <si>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</si>
  <si>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</si>
  <si>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</si>
  <si>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</si>
  <si>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</si>
  <si>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</si>
  <si>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</si>
  <si>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</si>
  <si>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</si>
  <si>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</si>
  <si>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</si>
  <si>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</si>
  <si>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</si>
  <si>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</si>
  <si>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</si>
  <si>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</si>
  <si>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</si>
  <si>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</si>
  <si>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</si>
  <si>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</si>
  <si>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</si>
  <si>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</si>
  <si>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</si>
  <si>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</si>
  <si>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</si>
  <si>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</si>
  <si>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</si>
  <si>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</si>
  <si>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</si>
  <si>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</si>
  <si>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</si>
  <si>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</si>
  <si>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</si>
  <si>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</si>
  <si>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</si>
  <si>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</si>
  <si>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</si>
  <si>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</si>
  <si>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</si>
  <si>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</si>
  <si>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</si>
  <si>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</si>
  <si>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</si>
  <si>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</si>
  <si>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</si>
  <si>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</si>
  <si>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</si>
  <si>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</si>
  <si>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</si>
  <si>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</si>
  <si>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</si>
  <si>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</si>
  <si>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</si>
  <si>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</si>
  <si>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</si>
  <si>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</si>
  <si>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</si>
  <si>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</si>
  <si>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</si>
  <si>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</si>
  <si>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</si>
  <si>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</si>
  <si>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</si>
  <si>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</si>
  <si>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</si>
  <si>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</si>
  <si>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</si>
  <si>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</si>
  <si>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</si>
  <si>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</si>
  <si>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</si>
  <si>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</si>
  <si>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</si>
  <si>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</si>
  <si>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</si>
  <si>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</si>
  <si>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</si>
  <si>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</si>
  <si>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</si>
  <si>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</si>
  <si>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</si>
  <si>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</si>
  <si>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</si>
  <si>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</si>
  <si>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</si>
  <si>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</si>
  <si>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</si>
  <si>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</si>
  <si>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</si>
  <si>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</si>
  <si>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</si>
  <si>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</si>
  <si>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</si>
  <si>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</si>
  <si>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</si>
  <si>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</si>
  <si>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</si>
  <si>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</si>
  <si>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</si>
  <si>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</si>
  <si>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</si>
  <si>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</si>
  <si>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</si>
  <si>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</si>
  <si>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</si>
  <si>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</si>
  <si>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</si>
  <si>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</si>
  <si>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</si>
  <si>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</si>
  <si>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</si>
  <si>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</si>
  <si>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</si>
  <si>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</si>
  <si>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</si>
  <si>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</si>
  <si>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</si>
  <si>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</si>
  <si>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</si>
  <si>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</si>
  <si>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</si>
  <si>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</si>
  <si>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</si>
  <si>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</si>
  <si>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</si>
  <si>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</si>
  <si>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</si>
  <si>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</si>
  <si>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</si>
  <si>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</si>
  <si>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</si>
  <si>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</si>
  <si>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</si>
  <si>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</si>
  <si>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</si>
  <si>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</si>
  <si>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</si>
  <si>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</si>
  <si>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</si>
  <si>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</si>
  <si>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</si>
  <si>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</si>
  <si>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</si>
  <si>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</si>
  <si>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</si>
  <si>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</si>
  <si>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</si>
  <si>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</si>
  <si>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</si>
  <si>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</si>
  <si>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</si>
  <si>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</si>
  <si>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</si>
  <si>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</si>
  <si>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</si>
  <si>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</si>
  <si>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</si>
  <si>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</si>
  <si>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</si>
  <si>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</si>
  <si>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</si>
  <si>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</si>
  <si>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</si>
  <si>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</si>
  <si>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</si>
  <si>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</si>
  <si>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</si>
  <si>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</si>
  <si>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</si>
  <si>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</si>
  <si>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</si>
  <si>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</si>
  <si>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</si>
  <si>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</si>
  <si>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</si>
  <si>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</si>
  <si>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</si>
  <si>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</si>
  <si>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</si>
  <si>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</si>
  <si>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</si>
  <si>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</si>
  <si>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</si>
  <si>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</si>
  <si>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</si>
  <si>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</si>
  <si>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</si>
  <si>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</si>
  <si>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</si>
  <si>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</si>
  <si>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</si>
  <si>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</si>
  <si>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</si>
  <si>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</si>
  <si>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</si>
  <si>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</si>
  <si>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</si>
  <si>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</si>
  <si>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</si>
  <si>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</si>
  <si>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</si>
  <si>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</si>
  <si>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</si>
  <si>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</si>
  <si>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</si>
  <si>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</si>
  <si>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</si>
  <si>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</si>
  <si>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</si>
  <si>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</si>
  <si>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</si>
  <si>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</si>
  <si>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</si>
  <si>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</si>
  <si>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</si>
  <si>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</si>
  <si>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</si>
  <si>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</si>
  <si>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</si>
  <si>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</si>
  <si>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</si>
  <si>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</si>
  <si>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</si>
  <si>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</si>
  <si>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</si>
  <si>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</si>
  <si>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</si>
  <si>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</si>
  <si>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</si>
  <si>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</si>
  <si>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</si>
  <si>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</si>
  <si>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</si>
  <si>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</si>
  <si>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</si>
  <si>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</si>
  <si>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</si>
  <si>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</si>
  <si>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</si>
  <si>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</si>
  <si>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</si>
  <si>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</si>
  <si>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</si>
  <si>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</si>
  <si>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</si>
  <si>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</si>
  <si>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</si>
  <si>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</si>
  <si>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</si>
  <si>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</si>
  <si>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</si>
  <si>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</si>
  <si>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</si>
  <si>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</si>
  <si>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</si>
  <si>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</si>
  <si>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</si>
  <si>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</si>
  <si>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</si>
  <si>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</si>
  <si>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</si>
  <si>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</si>
  <si>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</si>
  <si>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</si>
  <si>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</si>
  <si>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</si>
  <si>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</si>
  <si>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</si>
  <si>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</si>
  <si>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</si>
  <si>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</si>
  <si>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</si>
  <si>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</si>
  <si>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</si>
  <si>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</si>
  <si>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</si>
  <si>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</si>
  <si>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</si>
  <si>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</si>
  <si>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</si>
  <si>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</si>
  <si>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</si>
  <si>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</si>
  <si>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</si>
  <si>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</si>
  <si>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</si>
  <si>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</si>
  <si>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</si>
  <si>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</si>
  <si>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</si>
  <si>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</si>
  <si>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</si>
  <si>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</si>
  <si>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</si>
  <si>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</si>
  <si>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</si>
  <si>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</si>
  <si>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</si>
  <si>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</si>
  <si>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</si>
  <si>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</si>
  <si>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</si>
  <si>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</si>
  <si>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</si>
  <si>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</si>
  <si>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</si>
  <si>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</si>
  <si>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</si>
  <si>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</si>
  <si>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</si>
  <si>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</si>
  <si>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</si>
  <si>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</si>
  <si>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</si>
  <si>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</si>
  <si>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</si>
  <si>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</si>
  <si>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</si>
  <si>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</si>
  <si>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</si>
  <si>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</si>
  <si>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</si>
  <si>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</si>
  <si>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</si>
  <si>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</si>
  <si>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</si>
  <si>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</si>
  <si>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</si>
  <si>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</si>
  <si>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</si>
  <si>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</si>
  <si>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</si>
  <si>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</si>
  <si>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</si>
  <si>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</si>
  <si>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</si>
  <si>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</si>
  <si>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</si>
  <si>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</si>
  <si>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</si>
  <si>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</si>
  <si>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</si>
  <si>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</si>
  <si>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</si>
  <si>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</si>
  <si>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</si>
  <si>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</si>
  <si>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</si>
  <si>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</si>
  <si>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</si>
  <si>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</si>
  <si>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</si>
  <si>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</si>
  <si>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</si>
  <si>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</si>
  <si>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</si>
  <si>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</si>
  <si>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</si>
  <si>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</si>
  <si>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</si>
  <si>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</si>
  <si>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</si>
  <si>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</si>
  <si>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</si>
  <si>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</si>
  <si>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</si>
  <si>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</si>
  <si>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</si>
  <si>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</si>
  <si>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</si>
  <si>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</si>
  <si>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</si>
  <si>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</si>
  <si>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</si>
  <si>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</si>
  <si>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</si>
  <si>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</si>
  <si>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</si>
  <si>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</si>
  <si>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</si>
  <si>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</si>
  <si>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</si>
  <si>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</si>
  <si>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</si>
  <si>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</si>
  <si>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</si>
  <si>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</si>
  <si>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</si>
  <si>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</si>
  <si>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</si>
  <si>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</si>
  <si>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</si>
  <si>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</si>
  <si>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</si>
  <si>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</si>
  <si>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</si>
  <si>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</si>
  <si>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</si>
  <si>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</si>
  <si>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</si>
  <si>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</si>
  <si>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</si>
  <si>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</si>
  <si>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</si>
  <si>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</si>
  <si>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</si>
  <si>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</si>
  <si>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</si>
  <si>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</si>
  <si>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</si>
  <si>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</si>
  <si>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</si>
  <si>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</si>
  <si>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</si>
  <si>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</si>
  <si>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</si>
  <si>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</si>
  <si>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</si>
  <si>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</si>
  <si>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</si>
  <si>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</si>
  <si>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</si>
  <si>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</si>
  <si>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</si>
  <si>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</si>
  <si>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</si>
  <si>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</si>
  <si>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</si>
  <si>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</si>
  <si>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</si>
  <si>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</si>
  <si>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</si>
  <si>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</si>
  <si>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</si>
  <si>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</si>
  <si>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</si>
  <si>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</si>
  <si>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</si>
  <si>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</si>
  <si>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</si>
  <si>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</si>
  <si>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</si>
  <si>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</si>
  <si>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</si>
  <si>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</si>
  <si>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</si>
  <si>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</si>
  <si>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</si>
  <si>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</si>
  <si>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</si>
  <si>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</si>
  <si>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</si>
  <si>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</si>
  <si>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</si>
  <si>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</si>
  <si>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</si>
  <si>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</si>
  <si>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</si>
  <si>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</si>
  <si>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</si>
  <si>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</si>
  <si>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</si>
  <si>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</si>
  <si>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</si>
  <si>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</si>
  <si>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</si>
  <si>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</si>
  <si>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</si>
  <si>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</si>
  <si>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</si>
  <si>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</si>
  <si>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</si>
  <si>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</si>
  <si>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</si>
  <si>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</si>
  <si>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</si>
  <si>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</si>
  <si>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</si>
  <si>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</si>
  <si>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</si>
  <si>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</si>
  <si>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</si>
  <si>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</si>
  <si>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</si>
  <si>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</si>
  <si>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</si>
  <si>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</si>
  <si>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</si>
  <si>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</si>
  <si>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</si>
  <si>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</si>
  <si>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</si>
  <si>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</si>
  <si>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</si>
  <si>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</si>
  <si>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</si>
  <si>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</si>
  <si>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</si>
  <si>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</si>
  <si>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</si>
  <si>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</si>
  <si>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</si>
  <si>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</si>
  <si>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</si>
  <si>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</si>
  <si>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</si>
  <si>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</si>
  <si>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</si>
  <si>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</si>
  <si>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</si>
  <si>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</si>
  <si>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</si>
  <si>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</si>
  <si>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</si>
  <si>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</si>
  <si>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</si>
  <si>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</si>
  <si>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</si>
  <si>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</si>
  <si>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</si>
  <si>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</si>
  <si>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</si>
  <si>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</si>
  <si>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</si>
  <si>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</si>
  <si>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</si>
  <si>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</si>
  <si>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</si>
  <si>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</si>
  <si>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</si>
  <si>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</si>
  <si>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</si>
  <si>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</si>
  <si>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</si>
  <si>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</si>
  <si>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</si>
  <si>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</si>
  <si>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</si>
  <si>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</si>
  <si>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</si>
  <si>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</si>
  <si>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</si>
  <si>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</si>
  <si>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</si>
  <si>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</si>
  <si>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</si>
  <si>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</si>
  <si>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</si>
  <si>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</si>
  <si>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</si>
  <si>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</si>
  <si>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</si>
  <si>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</si>
  <si>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</si>
  <si>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</si>
  <si>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</si>
  <si>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</si>
  <si>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</si>
  <si>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</si>
  <si>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</si>
  <si>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</si>
  <si>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</si>
  <si>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</si>
  <si>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</si>
  <si>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</si>
  <si>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</si>
  <si>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</si>
  <si>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</si>
  <si>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</si>
  <si>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</si>
  <si>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</si>
  <si>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</si>
  <si>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</si>
  <si>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</si>
  <si>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</si>
  <si>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</si>
  <si>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</si>
  <si>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</si>
  <si>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</si>
  <si>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</si>
  <si>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</si>
  <si>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</si>
  <si>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</si>
  <si>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</si>
  <si>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</si>
  <si>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</si>
  <si>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</si>
  <si>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</si>
  <si>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</si>
  <si>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</si>
  <si>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</si>
  <si>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</si>
  <si>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</si>
  <si>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</si>
  <si>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</si>
  <si>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</si>
  <si>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</si>
  <si>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</si>
  <si>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</si>
  <si>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</si>
  <si>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</si>
  <si>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</si>
  <si>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</si>
  <si>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</si>
  <si>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</si>
  <si>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</si>
  <si>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</si>
  <si>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</si>
  <si>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</si>
  <si>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</si>
  <si>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</si>
  <si>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</si>
  <si>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</si>
  <si>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</si>
  <si>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</si>
  <si>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</si>
  <si>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</si>
  <si>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</si>
  <si>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</si>
  <si>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</si>
  <si>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</si>
  <si>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</si>
  <si>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</si>
  <si>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</si>
  <si>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</si>
  <si>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</si>
  <si>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</si>
  <si>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</si>
  <si>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</si>
  <si>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</si>
  <si>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</si>
  <si>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</si>
  <si>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</si>
  <si>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</si>
  <si>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</si>
  <si>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</si>
  <si>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</si>
  <si>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</si>
  <si>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</si>
  <si>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</si>
  <si>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</si>
  <si>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</si>
  <si>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</si>
  <si>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</si>
  <si>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</si>
  <si>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</si>
  <si>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</si>
  <si>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</si>
  <si>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</si>
  <si>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</si>
  <si>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</si>
  <si>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</si>
  <si>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</si>
  <si>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</si>
  <si>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</si>
  <si>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</si>
  <si>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</si>
  <si>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</si>
  <si>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</si>
  <si>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</si>
  <si>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</si>
  <si>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</si>
  <si>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</si>
  <si>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</si>
  <si>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</si>
  <si>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</si>
  <si>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</si>
  <si>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</si>
  <si>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</si>
  <si>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</si>
  <si>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</si>
  <si>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</si>
  <si>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</si>
  <si>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</si>
  <si>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</si>
  <si>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</si>
  <si>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</si>
  <si>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</si>
  <si>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</si>
  <si>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</si>
  <si>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</si>
  <si>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</si>
  <si>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</si>
  <si>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</si>
  <si>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</si>
  <si>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</si>
  <si>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</si>
  <si>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</si>
  <si>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</si>
  <si>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</si>
  <si>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</si>
  <si>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</si>
  <si>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</si>
  <si>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</si>
  <si>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</si>
  <si>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</si>
  <si>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</si>
  <si>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</si>
  <si>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</si>
  <si>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</si>
  <si>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</si>
  <si>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</si>
  <si>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</si>
  <si>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</si>
  <si>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</si>
  <si>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</si>
  <si>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</si>
  <si>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</si>
  <si>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</si>
  <si>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</si>
  <si>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</si>
  <si>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</si>
  <si>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</si>
  <si>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</si>
  <si>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</si>
  <si>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</si>
  <si>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</si>
  <si>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</si>
  <si>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</si>
  <si>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</si>
  <si>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</si>
  <si>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</si>
  <si>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</si>
  <si>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</si>
  <si>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</si>
  <si>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</si>
  <si>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</si>
  <si>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</si>
  <si>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</si>
  <si>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</si>
  <si>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</si>
  <si>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</si>
  <si>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</si>
  <si>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</si>
  <si>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</si>
  <si>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</si>
  <si>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</si>
  <si>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</si>
  <si>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</si>
  <si>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</si>
  <si>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</si>
  <si>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</si>
  <si>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</si>
  <si>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</si>
  <si>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</si>
  <si>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</si>
  <si>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</si>
  <si>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</si>
  <si>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</si>
  <si>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</si>
  <si>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</si>
  <si>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</si>
  <si>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</si>
  <si>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</si>
  <si>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</si>
  <si>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</si>
  <si>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</si>
  <si>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</si>
  <si>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</si>
  <si>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</si>
  <si>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</si>
  <si>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</si>
  <si>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</si>
  <si>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</si>
  <si>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</si>
  <si>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</si>
  <si>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</si>
  <si>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</si>
  <si>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</si>
  <si>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</si>
  <si>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</si>
  <si>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</si>
  <si>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</si>
  <si>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</si>
  <si>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</si>
  <si>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</si>
  <si>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</si>
  <si>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</si>
  <si>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</si>
  <si>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</si>
  <si>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</si>
  <si>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</si>
  <si>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</si>
  <si>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</si>
  <si>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</si>
  <si>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</si>
  <si>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</si>
  <si>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</si>
  <si>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</si>
  <si>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</si>
  <si>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</si>
  <si>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</si>
  <si>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</si>
  <si>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</si>
  <si>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</si>
  <si>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</si>
  <si>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</si>
  <si>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</si>
  <si>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</si>
  <si>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</si>
  <si>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</si>
  <si>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</si>
  <si>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</si>
  <si>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</si>
  <si>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</si>
  <si>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</si>
  <si>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</si>
  <si>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</si>
  <si>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</si>
  <si>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</si>
  <si>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</si>
  <si>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</si>
  <si>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</si>
  <si>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</si>
  <si>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</si>
  <si>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</si>
  <si>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</si>
  <si>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</si>
  <si>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</si>
  <si>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</si>
  <si>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</si>
  <si>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</si>
  <si>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</si>
  <si>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</si>
  <si>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</si>
  <si>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</si>
  <si>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</si>
  <si>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</si>
  <si>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</si>
  <si>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</si>
  <si>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</si>
  <si>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</si>
  <si>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</si>
  <si>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</si>
  <si>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</si>
  <si>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</si>
  <si>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</si>
  <si>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</si>
  <si>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</si>
  <si>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</si>
  <si>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</si>
  <si>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</si>
  <si>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</si>
  <si>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</si>
  <si>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</si>
  <si>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</si>
  <si>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</si>
  <si>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</si>
  <si>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</si>
  <si>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</si>
  <si>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</si>
  <si>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</si>
  <si>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</si>
  <si>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</si>
  <si>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</si>
  <si>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</si>
  <si>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</si>
  <si>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</si>
  <si>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</si>
  <si>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</si>
  <si>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</si>
  <si>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</si>
  <si>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</si>
  <si>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</si>
  <si>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</si>
  <si>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</si>
  <si>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</si>
  <si>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</si>
  <si>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</si>
  <si>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</si>
  <si>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</si>
  <si>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</si>
  <si>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</si>
  <si>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</si>
  <si>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</si>
  <si>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</si>
  <si>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</si>
  <si>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</si>
  <si>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</si>
  <si>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</si>
  <si>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</si>
  <si>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</si>
  <si>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</si>
  <si>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</si>
  <si>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</si>
  <si>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</si>
  <si>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</si>
  <si>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</si>
  <si>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</si>
  <si>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</si>
  <si>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</si>
  <si>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</si>
  <si>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</si>
  <si>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</si>
  <si>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</si>
  <si>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</si>
  <si>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</si>
  <si>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</si>
  <si>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</si>
  <si>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</si>
  <si>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</si>
  <si>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</si>
  <si>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</si>
  <si>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</si>
  <si>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</si>
  <si>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</si>
  <si>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</si>
  <si>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</si>
  <si>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</si>
  <si>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</si>
  <si>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</si>
  <si>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</si>
  <si>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</si>
  <si>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</si>
  <si>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</si>
  <si>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</si>
  <si>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</si>
  <si>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</si>
  <si>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</si>
  <si>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</si>
  <si>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</si>
  <si>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</si>
  <si>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</si>
  <si>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</si>
  <si>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</si>
  <si>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</si>
  <si>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</si>
  <si>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</si>
  <si>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</si>
  <si>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</si>
  <si>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</si>
  <si>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</si>
  <si>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</si>
  <si>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</si>
  <si>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</si>
  <si>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</si>
  <si>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</si>
  <si>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</si>
  <si>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</si>
  <si>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</si>
  <si>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</si>
  <si>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</si>
  <si>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</si>
  <si>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</si>
  <si>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</si>
  <si>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</si>
  <si>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</si>
  <si>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</si>
  <si>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</si>
  <si>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</si>
  <si>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</si>
  <si>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</si>
  <si>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</si>
  <si>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</si>
  <si>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</si>
  <si>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</si>
  <si>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</si>
  <si>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</si>
  <si>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</si>
  <si>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</si>
  <si>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</si>
  <si>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</si>
  <si>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</si>
  <si>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</si>
  <si>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</si>
  <si>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</si>
  <si>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</si>
  <si>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</si>
  <si>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</si>
  <si>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</si>
  <si>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</si>
  <si>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</si>
  <si>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</si>
  <si>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</si>
  <si>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</si>
  <si>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</si>
  <si>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</si>
  <si>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</si>
  <si>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</si>
  <si>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</si>
  <si>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</si>
  <si>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</si>
  <si>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</si>
  <si>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</si>
  <si>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</si>
  <si>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</si>
  <si>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</si>
  <si>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</si>
  <si>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</si>
  <si>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</si>
  <si>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</si>
  <si>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</si>
  <si>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</si>
  <si>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</si>
  <si>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</si>
  <si>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</si>
  <si>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</si>
  <si>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</si>
  <si>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</si>
  <si>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</si>
  <si>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</si>
  <si>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</si>
  <si>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</si>
  <si>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</si>
  <si>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</si>
  <si>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</si>
  <si>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</si>
  <si>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</si>
  <si>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</si>
  <si>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</si>
  <si>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</si>
  <si>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</si>
  <si>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</si>
  <si>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</si>
  <si>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</si>
  <si>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</si>
  <si>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</si>
  <si>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</si>
  <si>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</si>
  <si>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</si>
  <si>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</si>
  <si>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</si>
  <si>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</si>
  <si>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</si>
  <si>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</si>
  <si>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</si>
  <si>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</si>
  <si>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</si>
  <si>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</si>
  <si>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</si>
  <si>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</si>
  <si>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</si>
  <si>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</si>
  <si>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</si>
  <si>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</si>
  <si>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</si>
  <si>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</si>
  <si>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</si>
  <si>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</si>
  <si>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</si>
  <si>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</si>
  <si>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</si>
  <si>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</si>
  <si>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</si>
  <si>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</si>
  <si>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</si>
  <si>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</si>
  <si>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</si>
  <si>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</si>
  <si>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</si>
  <si>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</si>
  <si>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</si>
  <si>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</si>
  <si>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</si>
  <si>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</si>
  <si>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</si>
  <si>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</si>
  <si>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</si>
  <si>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</si>
  <si>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</si>
  <si>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</si>
  <si>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</si>
  <si>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</si>
  <si>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</si>
  <si>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</si>
  <si>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</si>
  <si>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</si>
  <si>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</si>
  <si>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</si>
  <si>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</si>
  <si>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</si>
  <si>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</si>
  <si>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</si>
  <si>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</si>
  <si>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</si>
  <si>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</si>
  <si>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</si>
  <si>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</si>
  <si>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</si>
  <si>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</si>
  <si>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</si>
  <si>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</si>
  <si>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</si>
  <si>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</si>
  <si>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</si>
  <si>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</si>
  <si>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</si>
  <si>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</si>
  <si>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</si>
  <si>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</si>
  <si>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</si>
  <si>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</si>
  <si>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</si>
  <si>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</si>
  <si>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</si>
  <si>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</si>
  <si>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</si>
  <si>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</si>
  <si>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</si>
  <si>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</si>
  <si>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</si>
  <si>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</si>
  <si>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</si>
  <si>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</si>
  <si>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</si>
  <si>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</si>
  <si>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</si>
  <si>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</si>
  <si>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</si>
  <si>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</si>
  <si>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</si>
  <si>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</si>
  <si>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</si>
  <si>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</si>
  <si>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</si>
  <si>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</si>
  <si>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</si>
  <si>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</si>
  <si>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</si>
  <si>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</si>
  <si>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</si>
  <si>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</si>
  <si>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</si>
  <si>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</si>
  <si>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</si>
  <si>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</si>
  <si>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</si>
  <si>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</si>
  <si>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</si>
  <si>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</si>
  <si>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</si>
  <si>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</si>
  <si>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</si>
  <si>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</si>
  <si>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</si>
  <si>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</si>
  <si>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</si>
  <si>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</si>
  <si>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</si>
  <si>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</si>
  <si>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</si>
  <si>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</si>
  <si>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</si>
  <si>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</si>
  <si>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</si>
  <si>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</si>
  <si>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</si>
  <si>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</si>
  <si>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</si>
  <si>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</si>
  <si>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</si>
  <si>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</si>
  <si>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</si>
  <si>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</si>
  <si>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</si>
  <si>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</si>
  <si>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</si>
  <si>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</si>
  <si>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</si>
  <si>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</si>
  <si>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</si>
  <si>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</si>
  <si>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</si>
  <si>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</si>
  <si>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</si>
  <si>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</si>
  <si>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</si>
  <si>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</si>
  <si>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</si>
  <si>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</si>
  <si>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</si>
  <si>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</si>
  <si>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</si>
  <si>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</si>
  <si>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</si>
  <si>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</si>
  <si>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</si>
  <si>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</si>
  <si>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</si>
  <si>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</si>
  <si>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</si>
  <si>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</si>
  <si>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</si>
  <si>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</si>
  <si>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</si>
  <si>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</si>
  <si>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</si>
  <si>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</si>
  <si>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</si>
  <si>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</si>
  <si>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</si>
  <si>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</si>
  <si>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</si>
  <si>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</si>
  <si>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</si>
  <si>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</si>
  <si>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</si>
  <si>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</si>
  <si>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</si>
  <si>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</si>
  <si>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</si>
  <si>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</si>
  <si>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</si>
  <si>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</si>
  <si>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</si>
  <si>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</si>
  <si>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</si>
  <si>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</si>
  <si>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</si>
  <si>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</si>
  <si>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</si>
  <si>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</si>
  <si>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</si>
  <si>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</si>
  <si>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</si>
  <si>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</si>
  <si>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</si>
  <si>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</si>
  <si>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</si>
  <si>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</si>
  <si>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</si>
  <si>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</si>
  <si>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</si>
  <si>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</si>
  <si>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</si>
  <si>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</si>
  <si>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</si>
  <si>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</si>
  <si>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</si>
  <si>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</si>
  <si>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</si>
  <si>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</si>
  <si>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</si>
  <si>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</si>
  <si>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</si>
  <si>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</si>
  <si>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</si>
  <si>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</si>
  <si>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</si>
  <si>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</si>
  <si>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</si>
  <si>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</si>
  <si>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</si>
  <si>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</si>
  <si>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</si>
  <si>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</si>
  <si>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</si>
  <si>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</si>
  <si>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</si>
  <si>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</si>
  <si>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</si>
  <si>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</si>
  <si>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</si>
  <si>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</si>
  <si>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</si>
  <si>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</si>
  <si>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</si>
  <si>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</si>
  <si>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</si>
  <si>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</si>
  <si>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</si>
  <si>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</si>
  <si>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</si>
  <si>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</si>
  <si>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</si>
  <si>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</si>
  <si>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</si>
  <si>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</si>
  <si>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</si>
  <si>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</si>
  <si>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</si>
  <si>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</si>
  <si>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</si>
  <si>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</si>
  <si>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</si>
  <si>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</si>
  <si>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</si>
  <si>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</si>
  <si>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</si>
  <si>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</si>
  <si>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</si>
  <si>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</si>
  <si>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</si>
  <si>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</si>
  <si>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</si>
  <si>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</si>
  <si>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</si>
  <si>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</si>
  <si>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</si>
  <si>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</si>
  <si>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</si>
  <si>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</si>
  <si>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</si>
  <si>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</si>
  <si>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</si>
  <si>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</si>
  <si>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</si>
  <si>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</si>
  <si>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</si>
  <si>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</si>
  <si>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</si>
  <si>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</si>
  <si>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</si>
  <si>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</si>
  <si>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</si>
  <si>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</si>
  <si>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</si>
  <si>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</si>
  <si>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</si>
  <si>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</si>
  <si>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</si>
  <si>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</si>
  <si>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</si>
  <si>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</si>
  <si>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</si>
  <si>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</si>
  <si>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</si>
  <si>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</si>
  <si>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</si>
  <si>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</si>
  <si>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</si>
  <si>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</si>
  <si>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</si>
  <si>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</si>
  <si>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</si>
  <si>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</si>
  <si>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</si>
  <si>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</si>
  <si>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</si>
  <si>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</si>
  <si>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</si>
  <si>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</si>
  <si>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</si>
  <si>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</si>
  <si>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</si>
  <si>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</si>
  <si>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</si>
  <si>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</si>
  <si>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</si>
  <si>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</si>
  <si>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</si>
  <si>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</si>
  <si>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</si>
  <si>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</si>
  <si>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</si>
  <si>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</si>
  <si>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</si>
  <si>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</si>
  <si>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</si>
  <si>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</si>
  <si>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</si>
  <si>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</si>
  <si>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</si>
  <si>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</si>
  <si>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</si>
  <si>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</si>
  <si>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</si>
  <si>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</si>
  <si>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</si>
  <si>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</si>
  <si>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</si>
  <si>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</si>
  <si>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</si>
  <si>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</si>
  <si>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</si>
  <si>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</si>
  <si>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</si>
  <si>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</si>
  <si>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</si>
  <si>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</si>
  <si>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</si>
  <si>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</si>
  <si>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</si>
  <si>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</si>
  <si>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</si>
  <si>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</si>
  <si>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</si>
  <si>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</si>
  <si>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</si>
  <si>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</si>
  <si>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</si>
  <si>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</si>
  <si>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</si>
  <si>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</si>
  <si>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</si>
  <si>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</si>
  <si>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</si>
  <si>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</si>
  <si>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</si>
  <si>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</si>
  <si>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</si>
  <si>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</si>
  <si>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</si>
  <si>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</si>
  <si>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</si>
  <si>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</si>
  <si>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</si>
  <si>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</si>
  <si>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</si>
  <si>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</si>
  <si>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</si>
  <si>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</si>
  <si>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</si>
  <si>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</si>
  <si>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</si>
  <si>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</si>
  <si>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</si>
  <si>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</si>
  <si>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</si>
  <si>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</si>
  <si>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</si>
  <si>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</si>
  <si>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</si>
  <si>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</si>
  <si>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</si>
  <si>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</si>
  <si>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</si>
  <si>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</si>
  <si>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</si>
  <si>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</si>
  <si>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</si>
  <si>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</si>
  <si>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</si>
  <si>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</si>
  <si>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</si>
  <si>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</si>
  <si>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</si>
  <si>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</si>
  <si>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</si>
  <si>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</si>
  <si>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</si>
  <si>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</si>
  <si>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</si>
  <si>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</si>
  <si>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</si>
  <si>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</si>
  <si>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</si>
  <si>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</si>
  <si>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</si>
  <si>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</si>
  <si>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</si>
  <si>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</si>
  <si>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</si>
  <si>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</si>
  <si>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</si>
  <si>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</si>
  <si>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</si>
  <si>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</si>
  <si>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</si>
  <si>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</si>
  <si>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</si>
  <si>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</si>
  <si>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</si>
  <si>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</si>
  <si>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</si>
  <si>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</si>
  <si>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</si>
  <si>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</si>
  <si>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</si>
  <si>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</si>
  <si>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</si>
  <si>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</si>
  <si>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</si>
  <si>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</si>
  <si>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</si>
  <si>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</si>
  <si>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</si>
  <si>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</si>
  <si>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</si>
  <si>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</si>
  <si>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</si>
  <si>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</si>
  <si>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</si>
  <si>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</si>
  <si>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</si>
  <si>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</si>
  <si>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</si>
  <si>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</si>
  <si>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</si>
  <si>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</si>
  <si>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</si>
  <si>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</si>
  <si>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</si>
  <si>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</si>
  <si>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</si>
  <si>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</si>
  <si>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</si>
  <si>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</si>
  <si>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</si>
  <si>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</si>
  <si>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</si>
  <si>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</si>
  <si>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</si>
  <si>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</si>
  <si>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</si>
  <si>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</si>
  <si>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</si>
  <si>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</si>
  <si>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</si>
  <si>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</si>
  <si>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</si>
  <si>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</si>
  <si>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</si>
  <si>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</si>
  <si>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</si>
  <si>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</si>
  <si>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</si>
  <si>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</si>
  <si>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</si>
  <si>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</si>
  <si>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</si>
  <si>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</si>
  <si>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</si>
  <si>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</si>
  <si>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</si>
  <si>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</si>
  <si>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</si>
  <si>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</si>
  <si>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</si>
  <si>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</si>
  <si>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</si>
  <si>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</si>
  <si>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</si>
  <si>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</si>
  <si>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</si>
  <si>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</si>
  <si>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</si>
  <si>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</si>
  <si>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</si>
  <si>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</si>
  <si>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</si>
  <si>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</si>
  <si>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</si>
  <si>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</si>
  <si>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</si>
  <si>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</si>
  <si>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</si>
  <si>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</si>
  <si>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</si>
  <si>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</si>
  <si>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</si>
  <si>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</si>
  <si>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</si>
  <si>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</si>
  <si>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</si>
  <si>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</si>
  <si>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</si>
  <si>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</si>
  <si>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</si>
  <si>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</si>
  <si>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</si>
  <si>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</si>
  <si>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</si>
  <si>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</si>
  <si>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</si>
  <si>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</si>
  <si>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</si>
  <si>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</si>
  <si>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</si>
  <si>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</si>
  <si>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</si>
  <si>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</si>
  <si>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</si>
  <si>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</si>
  <si>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</si>
  <si>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</si>
  <si>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</si>
  <si>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</si>
  <si>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</si>
  <si>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</si>
  <si>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</si>
  <si>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</si>
  <si>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</si>
  <si>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</si>
  <si>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</si>
  <si>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</si>
  <si>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</si>
  <si>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</si>
  <si>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</si>
  <si>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</si>
  <si>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</si>
  <si>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</si>
  <si>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</si>
  <si>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</si>
  <si>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</si>
  <si>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</si>
  <si>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</si>
  <si>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</si>
  <si>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</si>
  <si>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</si>
  <si>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</si>
  <si>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</si>
  <si>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</si>
  <si>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</si>
  <si>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</si>
  <si>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</si>
  <si>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</si>
  <si>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</si>
  <si>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</si>
  <si>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</si>
  <si>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</si>
  <si>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</si>
  <si>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</si>
  <si>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</si>
  <si>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</si>
  <si>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</si>
  <si>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</si>
  <si>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</si>
  <si>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</si>
  <si>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</si>
  <si>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</si>
  <si>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</si>
  <si>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</si>
  <si>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</si>
  <si>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</si>
  <si>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</si>
  <si>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</si>
  <si>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</si>
  <si>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</si>
  <si>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</si>
  <si>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</si>
  <si>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</si>
  <si>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</si>
  <si>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</si>
  <si>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</si>
  <si>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</si>
  <si>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</si>
  <si>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</si>
  <si>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</si>
  <si>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</si>
  <si>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</si>
  <si>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</si>
  <si>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</si>
  <si>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</si>
  <si>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</si>
  <si>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</si>
  <si>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</si>
  <si>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</si>
  <si>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</si>
  <si>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</si>
  <si>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</si>
  <si>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</si>
  <si>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</si>
  <si>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</si>
  <si>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</si>
  <si>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</si>
  <si>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</si>
  <si>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</si>
  <si>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</si>
  <si>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</si>
  <si>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</si>
  <si>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</si>
  <si>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</si>
  <si>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</si>
  <si>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</si>
  <si>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</si>
  <si>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</si>
  <si>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</si>
  <si>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</si>
  <si>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</si>
  <si>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</si>
  <si>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</si>
  <si>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</si>
  <si>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</si>
  <si>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</si>
  <si>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</si>
  <si>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</si>
  <si>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</si>
  <si>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</si>
  <si>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</si>
  <si>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</si>
  <si>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</si>
  <si>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</si>
  <si>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</si>
  <si>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</si>
  <si>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</si>
  <si>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</si>
  <si>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</si>
  <si>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</si>
  <si>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</si>
  <si>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</si>
  <si>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</si>
  <si>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</si>
  <si>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</si>
  <si>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</si>
  <si>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</si>
  <si>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</si>
  <si>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</si>
  <si>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</si>
  <si>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</si>
  <si>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</si>
  <si>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</si>
  <si>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</si>
  <si>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</si>
  <si>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</si>
  <si>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</si>
  <si>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</si>
  <si>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</si>
  <si>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</si>
  <si>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</si>
  <si>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</si>
  <si>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</si>
  <si>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</si>
  <si>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</si>
  <si>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</si>
  <si>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</si>
  <si>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</si>
  <si>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</si>
  <si>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</si>
  <si>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</si>
  <si>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</si>
  <si>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</si>
  <si>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</si>
  <si>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</si>
  <si>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</si>
  <si>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</si>
  <si>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</si>
  <si>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</si>
  <si>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</si>
  <si>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</si>
  <si>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</si>
  <si>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</si>
  <si>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</si>
  <si>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</si>
  <si>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</si>
  <si>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</si>
  <si>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</si>
  <si>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</si>
  <si>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</si>
  <si>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</si>
  <si>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</si>
  <si>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</si>
  <si>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</si>
  <si>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</si>
  <si>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</si>
  <si>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</si>
  <si>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</si>
  <si>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</si>
  <si>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</si>
  <si>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</si>
  <si>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</si>
  <si>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</si>
  <si>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</si>
  <si>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</si>
  <si>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</si>
  <si>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</si>
  <si>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</si>
  <si>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</si>
  <si>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</si>
  <si>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</si>
  <si>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</si>
  <si>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</si>
  <si>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</si>
  <si>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</si>
  <si>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</si>
  <si>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</si>
  <si>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</si>
  <si>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</si>
  <si>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</si>
  <si>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</si>
  <si>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</si>
  <si>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</si>
  <si>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</si>
  <si>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</si>
  <si>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</si>
  <si>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</si>
  <si>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</si>
  <si>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</si>
  <si>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</si>
  <si>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</si>
  <si>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</si>
  <si>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</si>
  <si>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</si>
  <si>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</si>
  <si>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</si>
  <si>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</si>
  <si>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</si>
  <si>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</si>
  <si>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</si>
  <si>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</si>
  <si>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</si>
  <si>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</si>
  <si>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</si>
  <si>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</si>
  <si>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</si>
  <si>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</si>
  <si>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</si>
  <si>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</si>
  <si>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</si>
  <si>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</si>
  <si>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</si>
  <si>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</si>
  <si>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</si>
  <si>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</si>
  <si>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</si>
  <si>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</si>
  <si>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</si>
  <si>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</si>
  <si>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</si>
  <si>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</si>
  <si>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</si>
  <si>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</si>
  <si>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</si>
  <si>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</si>
  <si>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</si>
  <si>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</si>
  <si>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</si>
  <si>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</si>
  <si>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</si>
  <si>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</si>
  <si>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</si>
  <si>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</si>
  <si>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</si>
  <si>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</si>
  <si>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</si>
  <si>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</si>
  <si>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</si>
  <si>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</si>
  <si>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</si>
  <si>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</si>
  <si>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</si>
  <si>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</si>
  <si>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</si>
  <si>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</si>
  <si>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</si>
  <si>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</si>
  <si>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</si>
  <si>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</si>
  <si>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</si>
  <si>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</si>
  <si>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</si>
  <si>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</si>
  <si>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</si>
  <si>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</si>
  <si>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</si>
  <si>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</si>
  <si>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</si>
  <si>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</si>
  <si>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</si>
  <si>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</si>
  <si>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</si>
  <si>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</si>
  <si>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</si>
  <si>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</si>
  <si>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</si>
  <si>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</si>
  <si>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</si>
  <si>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</si>
  <si>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</si>
  <si>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</si>
  <si>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</si>
  <si>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</si>
  <si>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</si>
  <si>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</si>
  <si>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</si>
  <si>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</si>
  <si>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</si>
  <si>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</si>
  <si>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</si>
  <si>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</si>
  <si>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</si>
  <si>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</si>
  <si>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</si>
  <si>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</si>
  <si>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</si>
  <si>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</si>
  <si>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</si>
  <si>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</si>
  <si>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</si>
  <si>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</si>
  <si>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</si>
  <si>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</si>
  <si>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</si>
  <si>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</si>
  <si>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</si>
  <si>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</si>
  <si>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</si>
  <si>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</si>
  <si>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</si>
  <si>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</si>
  <si>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</si>
  <si>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</si>
  <si>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</si>
  <si>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</si>
  <si>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</si>
  <si>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</si>
  <si>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</si>
  <si>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</si>
  <si>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</si>
  <si>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</si>
  <si>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</si>
  <si>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</si>
  <si>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</si>
  <si>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</si>
  <si>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</si>
  <si>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</si>
  <si>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</si>
  <si>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</si>
  <si>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</si>
  <si>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</si>
  <si>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</si>
  <si>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</si>
  <si>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</si>
  <si>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</si>
  <si>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</si>
  <si>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</si>
  <si>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</si>
  <si>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</si>
  <si>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</si>
  <si>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</si>
  <si>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</si>
  <si>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</si>
  <si>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</si>
  <si>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</si>
  <si>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</si>
  <si>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</si>
  <si>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</si>
  <si>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</si>
  <si>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</si>
  <si>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</si>
  <si>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</si>
  <si>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</si>
  <si>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</si>
  <si>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</si>
  <si>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</si>
  <si>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</si>
  <si>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</si>
  <si>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</si>
  <si>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</si>
  <si>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</si>
  <si>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</si>
  <si>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</si>
  <si>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</si>
  <si>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</si>
  <si>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</si>
  <si>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</si>
  <si>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</si>
  <si>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</si>
  <si>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</si>
  <si>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</si>
  <si>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</si>
  <si>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</si>
  <si>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</si>
  <si>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</si>
  <si>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</si>
  <si>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</si>
  <si>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</si>
  <si>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</si>
  <si>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</si>
  <si>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</si>
  <si>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</si>
  <si>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</si>
  <si>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</si>
  <si>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</si>
  <si>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</si>
  <si>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</si>
  <si>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</si>
  <si>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</si>
  <si>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</si>
  <si>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</si>
  <si>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</si>
  <si>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</si>
  <si>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</si>
  <si>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</si>
  <si>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</si>
  <si>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</si>
  <si>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</si>
  <si>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</si>
  <si>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</si>
  <si>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</si>
  <si>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</si>
  <si>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</si>
  <si>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</si>
  <si>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</si>
  <si>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</si>
  <si>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</si>
  <si>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</si>
  <si>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</si>
  <si>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</si>
  <si>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</si>
  <si>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</si>
  <si>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</si>
  <si>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</si>
  <si>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</si>
  <si>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</si>
  <si>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</si>
  <si>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</si>
  <si>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</si>
  <si>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</si>
  <si>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</si>
  <si>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</si>
  <si>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</si>
  <si>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</si>
  <si>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</si>
  <si>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</si>
  <si>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</si>
  <si>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</si>
  <si>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</si>
  <si>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</si>
  <si>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</si>
  <si>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</si>
  <si>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</si>
  <si>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</si>
  <si>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</si>
  <si>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</si>
  <si>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</si>
  <si>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</si>
  <si>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</si>
  <si>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</si>
  <si>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</si>
  <si>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</si>
  <si>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</si>
  <si>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</si>
  <si>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</si>
  <si>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</si>
  <si>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</si>
  <si>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</si>
  <si>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</si>
  <si>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</si>
  <si>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</si>
  <si>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</si>
  <si>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</si>
  <si>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</si>
  <si>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</si>
  <si>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</si>
  <si>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</si>
  <si>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</si>
  <si>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</si>
  <si>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</si>
  <si>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</si>
  <si>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</si>
  <si>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</si>
  <si>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</si>
  <si>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</si>
  <si>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</si>
  <si>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</si>
  <si>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</si>
  <si>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</si>
  <si>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</si>
  <si>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</si>
  <si>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</si>
  <si>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</si>
  <si>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</si>
  <si>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</si>
  <si>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</si>
  <si>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</si>
  <si>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</si>
  <si>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</si>
  <si>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</si>
  <si>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</si>
  <si>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</si>
  <si>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</si>
  <si>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</si>
  <si>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</si>
  <si>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</si>
  <si>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</si>
  <si>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</si>
  <si>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</si>
  <si>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</si>
  <si>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</si>
  <si>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</si>
  <si>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</si>
  <si>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</si>
  <si>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</si>
  <si>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</si>
  <si>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</si>
  <si>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</si>
  <si>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</si>
  <si>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</si>
  <si>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</si>
  <si>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</si>
  <si>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</si>
  <si>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</si>
  <si>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</si>
  <si>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</si>
  <si>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</si>
  <si>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</si>
  <si>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</si>
  <si>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</si>
  <si>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</si>
  <si>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</si>
  <si>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</si>
  <si>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</si>
  <si>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</si>
  <si>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</si>
  <si>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</si>
  <si>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</si>
  <si>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</si>
  <si>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</si>
  <si>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</si>
  <si>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</si>
  <si>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</si>
  <si>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</si>
  <si>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</si>
  <si>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</si>
  <si>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</si>
  <si>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</si>
  <si>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</si>
  <si>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</si>
  <si>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</si>
  <si>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</si>
  <si>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</si>
  <si>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</si>
  <si>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</si>
  <si>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</si>
  <si>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</si>
  <si>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</si>
  <si>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</si>
  <si>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</si>
  <si>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</si>
  <si>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</si>
  <si>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</si>
  <si>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</si>
  <si>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</si>
  <si>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</si>
  <si>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</si>
  <si>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</si>
  <si>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</si>
  <si>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</si>
  <si>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</si>
  <si>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</si>
  <si>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</si>
  <si>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</si>
  <si>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</si>
  <si>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</si>
  <si>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</si>
  <si>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</si>
  <si>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</si>
  <si>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</si>
  <si>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</si>
  <si>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</si>
  <si>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</si>
  <si>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</si>
  <si>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</si>
  <si>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</si>
  <si>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</si>
  <si>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</si>
  <si>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</si>
  <si>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</si>
  <si>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</si>
  <si>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</si>
  <si>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</si>
  <si>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</si>
  <si>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</si>
  <si>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</si>
  <si>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</si>
  <si>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</si>
  <si>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</si>
  <si>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</si>
  <si>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</si>
  <si>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</si>
  <si>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</si>
  <si>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</si>
  <si>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</si>
  <si>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</si>
  <si>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</si>
  <si>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</si>
  <si>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</si>
  <si>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</si>
  <si>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</si>
  <si>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</si>
  <si>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</si>
  <si>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</si>
  <si>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</si>
  <si>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</si>
  <si>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</si>
  <si>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</si>
  <si>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</si>
  <si>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</si>
  <si>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</si>
  <si>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</si>
  <si>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</si>
  <si>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</si>
  <si>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</si>
  <si>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</si>
  <si>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</si>
  <si>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</si>
  <si>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</si>
  <si>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</si>
  <si>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</si>
  <si>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</si>
  <si>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</si>
  <si>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</si>
  <si>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</si>
  <si>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</si>
  <si>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</si>
  <si>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</si>
  <si>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</si>
  <si>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</si>
  <si>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</si>
  <si>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</si>
  <si>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</si>
  <si>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</si>
  <si>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</si>
  <si>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</si>
  <si>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</si>
  <si>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</si>
  <si>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</si>
  <si>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</si>
  <si>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</si>
  <si>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</si>
  <si>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</si>
  <si>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</si>
  <si>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</si>
  <si>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</si>
  <si>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</si>
  <si>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</si>
  <si>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</si>
  <si>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</si>
  <si>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</si>
  <si>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</si>
  <si>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</si>
  <si>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</si>
  <si>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</si>
  <si>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</si>
  <si>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</si>
  <si>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</si>
  <si>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</si>
  <si>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</si>
  <si>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</si>
  <si>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</si>
  <si>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</si>
  <si>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</si>
  <si>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</si>
  <si>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</si>
  <si>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</si>
  <si>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</si>
  <si>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</si>
  <si>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</si>
  <si>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</si>
  <si>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</si>
  <si>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</si>
  <si>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</si>
  <si>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</si>
  <si>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</si>
  <si>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</si>
  <si>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</si>
  <si>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</si>
  <si>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</si>
  <si>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</si>
  <si>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</si>
  <si>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</si>
  <si>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</si>
  <si>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</si>
  <si>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</si>
  <si>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</si>
  <si>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</si>
  <si>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</si>
  <si>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</si>
  <si>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</si>
  <si>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</si>
  <si>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</si>
  <si>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</si>
  <si>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</si>
  <si>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</si>
  <si>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</si>
  <si>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</si>
  <si>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</si>
  <si>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</si>
  <si>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</si>
  <si>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</si>
  <si>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</si>
  <si>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</si>
  <si>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</si>
  <si>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</si>
  <si>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</si>
  <si>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</si>
  <si>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</si>
  <si>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</si>
  <si>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</si>
  <si>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</si>
  <si>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</si>
  <si>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</si>
  <si>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</si>
  <si>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</si>
  <si>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</si>
  <si>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</si>
  <si>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</si>
  <si>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</si>
  <si>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</si>
  <si>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</si>
  <si>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</si>
  <si>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</si>
  <si>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</si>
  <si>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</si>
  <si>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</si>
  <si>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</si>
  <si>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</si>
  <si>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</si>
  <si>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</si>
  <si>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</si>
  <si>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</si>
  <si>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</si>
  <si>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</si>
  <si>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</si>
  <si>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</si>
  <si>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</si>
  <si>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</si>
  <si>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</si>
  <si>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</si>
  <si>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</si>
  <si>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</si>
  <si>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</si>
  <si>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</si>
  <si>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</si>
  <si>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</si>
  <si>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</si>
  <si>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</si>
  <si>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</si>
  <si>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</si>
  <si>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</si>
  <si>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</si>
  <si>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</si>
  <si>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</si>
  <si>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</si>
  <si>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</si>
  <si>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</si>
  <si>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</si>
  <si>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</si>
  <si>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</si>
  <si>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</si>
  <si>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</si>
  <si>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</si>
  <si>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</si>
  <si>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</si>
  <si>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</si>
  <si>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</si>
  <si>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</si>
  <si>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</si>
  <si>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</si>
  <si>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</si>
  <si>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</si>
  <si>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</si>
  <si>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</si>
  <si>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</si>
  <si>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</si>
  <si>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</si>
  <si>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</si>
  <si>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</si>
  <si>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</si>
  <si>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</si>
  <si>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</si>
  <si>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</si>
  <si>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</si>
  <si>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</si>
  <si>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</si>
  <si>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</si>
  <si>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</si>
  <si>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</si>
  <si>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</si>
  <si>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</si>
  <si>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</si>
  <si>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</si>
  <si>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</si>
  <si>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</si>
  <si>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</si>
  <si>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</si>
  <si>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</si>
  <si>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</si>
  <si>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</si>
  <si>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</si>
  <si>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</si>
  <si>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</si>
  <si>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</si>
  <si>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</si>
  <si>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</si>
  <si>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</si>
  <si>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</si>
  <si>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</si>
  <si>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</si>
  <si>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</si>
  <si>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</si>
  <si>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</si>
  <si>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</si>
  <si>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</si>
  <si>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</si>
  <si>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</si>
  <si>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</si>
  <si>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</si>
  <si>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</si>
  <si>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</si>
  <si>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</si>
  <si>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</si>
  <si>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</si>
  <si>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</si>
  <si>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</si>
  <si>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</si>
  <si>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</si>
  <si>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</si>
  <si>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</si>
  <si>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</si>
  <si>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</si>
  <si>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</si>
  <si>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</si>
  <si>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</si>
  <si>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</si>
  <si>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</si>
  <si>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</si>
  <si>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</si>
  <si>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</si>
  <si>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</si>
  <si>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</si>
  <si>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</si>
  <si>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</si>
  <si>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</si>
  <si>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</si>
  <si>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</si>
  <si>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</si>
  <si>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</si>
  <si>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</si>
  <si>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</si>
  <si>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</si>
  <si>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</si>
  <si>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</si>
  <si>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</si>
  <si>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</si>
  <si>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</si>
  <si>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</si>
  <si>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</si>
  <si>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</si>
  <si>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</si>
  <si>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</si>
  <si>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</si>
  <si>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</si>
  <si>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</si>
  <si>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</si>
  <si>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</si>
  <si>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</si>
  <si>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</si>
  <si>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</si>
  <si>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</si>
  <si>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</si>
  <si>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</si>
  <si>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</si>
  <si>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</si>
  <si>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</si>
  <si>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</si>
  <si>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</si>
  <si>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</si>
  <si>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</si>
  <si>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</si>
  <si>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</si>
  <si>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</si>
  <si>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</si>
  <si>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</si>
  <si>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</si>
  <si>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</si>
  <si>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</si>
  <si>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</si>
  <si>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</si>
  <si>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</si>
  <si>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</si>
  <si>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</si>
  <si>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</si>
  <si>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</si>
  <si>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</si>
  <si>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</si>
  <si>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</si>
  <si>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</si>
  <si>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</si>
  <si>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</si>
  <si>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</si>
  <si>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</si>
  <si>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</si>
  <si>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</si>
  <si>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</si>
  <si>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</si>
  <si>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</si>
  <si>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</si>
  <si>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</si>
  <si>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</si>
  <si>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</si>
  <si>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</si>
  <si>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</si>
  <si>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</si>
  <si>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</si>
  <si>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</si>
  <si>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</si>
  <si>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</si>
  <si>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</si>
  <si>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</si>
  <si>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</si>
  <si>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</si>
  <si>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</si>
  <si>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</si>
  <si>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</si>
  <si>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</si>
  <si>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</si>
  <si>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</si>
  <si>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</si>
  <si>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</si>
  <si>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</si>
  <si>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</si>
  <si>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</si>
  <si>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</si>
  <si>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</si>
  <si>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</si>
  <si>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</si>
  <si>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</si>
  <si>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</si>
  <si>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</si>
  <si>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</si>
  <si>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</si>
  <si>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</si>
  <si>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</si>
  <si>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</si>
  <si>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</si>
  <si>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</si>
  <si>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</si>
  <si>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</si>
  <si>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</si>
  <si>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</si>
  <si>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</si>
  <si>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</si>
  <si>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</si>
  <si>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</si>
  <si>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</si>
  <si>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</si>
  <si>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</si>
  <si>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</si>
  <si>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</si>
  <si>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</si>
  <si>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</si>
  <si>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</si>
  <si>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</si>
  <si>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</si>
  <si>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</si>
  <si>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</si>
  <si>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</si>
  <si>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</si>
  <si>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</si>
  <si>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</si>
  <si>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</si>
  <si>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</si>
  <si>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</si>
  <si>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</si>
  <si>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</si>
  <si>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</si>
  <si>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</si>
  <si>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</si>
  <si>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</si>
  <si>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</si>
  <si>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</si>
  <si>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</si>
  <si>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</si>
  <si>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</si>
  <si>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</si>
  <si>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</si>
  <si>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</si>
  <si>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</si>
  <si>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</si>
  <si>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</si>
  <si>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</si>
  <si>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</si>
  <si>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</si>
  <si>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</si>
  <si>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</si>
  <si>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</si>
  <si>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</si>
  <si>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</si>
  <si>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</si>
  <si>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</si>
  <si>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</si>
  <si>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</si>
  <si>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</si>
  <si>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</si>
  <si>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</si>
  <si>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</si>
  <si>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</si>
  <si>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</si>
  <si>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</si>
  <si>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</si>
  <si>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</si>
  <si>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</si>
  <si>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</si>
  <si>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</si>
  <si>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</si>
  <si>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</si>
  <si>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</si>
  <si>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</si>
  <si>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</si>
  <si>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</si>
  <si>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</si>
  <si>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</si>
  <si>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</si>
  <si>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</si>
  <si>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</si>
  <si>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</si>
  <si>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</si>
  <si>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</si>
  <si>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</si>
  <si>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</si>
  <si>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</si>
  <si>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</si>
  <si>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</si>
  <si>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</si>
  <si>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</si>
  <si>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</si>
  <si>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</si>
  <si>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</si>
  <si>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</si>
  <si>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</si>
  <si>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</si>
  <si>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</si>
  <si>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</si>
  <si>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</si>
  <si>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</si>
  <si>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</si>
  <si>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</si>
  <si>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</si>
  <si>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</si>
  <si>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</si>
  <si>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</si>
  <si>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</si>
  <si>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</si>
  <si>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</si>
  <si>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</si>
  <si>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</si>
  <si>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</si>
  <si>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</si>
  <si>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</si>
  <si>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</si>
  <si>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</si>
  <si>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</si>
  <si>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</si>
  <si>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</si>
  <si>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</si>
  <si>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</si>
  <si>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</si>
  <si>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</si>
  <si>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</si>
  <si>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</si>
  <si>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</si>
  <si>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</si>
  <si>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</si>
  <si>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</si>
  <si>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</si>
  <si>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</si>
  <si>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</si>
  <si>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</si>
  <si>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</si>
  <si>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</si>
  <si>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</si>
  <si>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</si>
  <si>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</si>
  <si>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</si>
  <si>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</si>
  <si>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</si>
  <si>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</si>
  <si>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</si>
  <si>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</si>
  <si>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</si>
  <si>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</si>
  <si>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</si>
  <si>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</si>
  <si>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</si>
  <si>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</si>
  <si>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</si>
  <si>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</si>
  <si>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</si>
  <si>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</si>
  <si>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</si>
  <si>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</si>
  <si>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</si>
  <si>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</si>
  <si>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</si>
  <si>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</si>
  <si>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</si>
  <si>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</si>
  <si>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</si>
  <si>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</si>
  <si>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</si>
  <si>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</si>
  <si>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</si>
  <si>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</si>
  <si>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</si>
  <si>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</si>
  <si>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</si>
  <si>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</si>
  <si>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</si>
  <si>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</si>
  <si>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</si>
  <si>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</si>
  <si>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</si>
  <si>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</si>
  <si>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</si>
  <si>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</si>
  <si>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</si>
  <si>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</si>
  <si>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</si>
  <si>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</si>
  <si>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</si>
  <si>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</si>
  <si>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</si>
  <si>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</si>
  <si>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</si>
  <si>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</si>
  <si>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</si>
  <si>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</si>
  <si>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</si>
  <si>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</si>
  <si>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</si>
  <si>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</si>
  <si>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</si>
  <si>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</si>
  <si>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</si>
  <si>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</si>
  <si>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</si>
  <si>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</si>
  <si>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</si>
  <si>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</si>
  <si>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</si>
  <si>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</si>
  <si>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</si>
  <si>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</si>
  <si>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</si>
  <si>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</si>
  <si>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</si>
  <si>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</si>
  <si>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</si>
  <si>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</si>
  <si>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</si>
  <si>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</si>
  <si>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</si>
  <si>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</si>
  <si>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</si>
  <si>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</si>
  <si>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</si>
  <si>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</si>
  <si>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</si>
  <si>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</si>
  <si>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</si>
  <si>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</si>
  <si>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</si>
  <si>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</si>
  <si>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</si>
  <si>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</si>
  <si>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</si>
  <si>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</si>
  <si>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</si>
  <si>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</si>
  <si>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</si>
  <si>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</si>
  <si>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</si>
  <si>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</si>
  <si>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</si>
  <si>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</si>
  <si>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</si>
  <si>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</si>
  <si>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</si>
  <si>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</si>
  <si>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</si>
  <si>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</si>
  <si>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</si>
  <si>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</si>
  <si>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</si>
  <si>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</si>
  <si>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</si>
  <si>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</si>
  <si>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</si>
  <si>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</si>
  <si>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</si>
  <si>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</si>
  <si>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</si>
  <si>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</si>
  <si>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</si>
  <si>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</si>
  <si>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</si>
  <si>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</si>
  <si>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</si>
  <si>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</si>
  <si>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</si>
  <si>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</si>
  <si>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</si>
  <si>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</si>
  <si>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</si>
  <si>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</si>
  <si>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</si>
  <si>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</si>
  <si>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</si>
  <si>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</si>
  <si>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</si>
  <si>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</si>
  <si>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</si>
  <si>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</si>
  <si>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</si>
  <si>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</si>
  <si>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</si>
  <si>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</si>
  <si>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</si>
  <si>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</si>
  <si>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</si>
  <si>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</si>
  <si>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</si>
  <si>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</si>
  <si>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</si>
  <si>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</si>
  <si>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</si>
  <si>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</si>
  <si>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</si>
  <si>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</si>
  <si>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</si>
  <si>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</si>
  <si>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</si>
  <si>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</si>
  <si>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</si>
  <si>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</si>
  <si>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</si>
  <si>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</si>
  <si>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</si>
  <si>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</si>
  <si>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</si>
  <si>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</si>
  <si>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</si>
  <si>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</si>
  <si>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</si>
  <si>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</si>
  <si>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</si>
  <si>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</si>
  <si>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</si>
  <si>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</si>
  <si>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</si>
  <si>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</si>
  <si>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</si>
  <si>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</si>
  <si>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</si>
  <si>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</si>
  <si>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</si>
  <si>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</si>
  <si>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</si>
  <si>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</si>
  <si>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</si>
  <si>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</si>
  <si>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</si>
  <si>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</si>
  <si>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</si>
  <si>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</si>
  <si>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</si>
  <si>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</si>
  <si>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</si>
  <si>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</si>
  <si>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</si>
  <si>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</si>
  <si>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</si>
  <si>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</si>
  <si>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</si>
  <si>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</si>
  <si>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</si>
  <si>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</si>
  <si>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</si>
  <si>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</si>
  <si>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</si>
  <si>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</si>
  <si>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</si>
  <si>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</si>
  <si>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</si>
  <si>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</si>
  <si>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</si>
  <si>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</si>
  <si>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</si>
  <si>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</si>
  <si>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</si>
  <si>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</si>
  <si>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</si>
  <si>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</si>
  <si>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</si>
  <si>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</si>
  <si>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</si>
  <si>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</si>
  <si>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</si>
  <si>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</si>
  <si>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</si>
  <si>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</si>
  <si>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</si>
  <si>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</si>
  <si>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</si>
  <si>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</si>
  <si>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</si>
  <si>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</si>
  <si>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</si>
  <si>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</si>
  <si>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</si>
  <si>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</si>
  <si>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</si>
  <si>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</si>
  <si>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</si>
  <si>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</si>
  <si>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</si>
  <si>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</si>
  <si>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</si>
  <si>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</si>
  <si>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</si>
  <si>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</si>
  <si>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</si>
  <si>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</si>
  <si>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</si>
  <si>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</si>
  <si>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</si>
  <si>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</si>
  <si>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</si>
  <si>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</si>
  <si>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</si>
  <si>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</si>
  <si>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</si>
  <si>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</si>
  <si>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</si>
  <si>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</si>
  <si>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</si>
  <si>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</si>
  <si>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</si>
  <si>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</si>
  <si>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</si>
  <si>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</si>
  <si>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</si>
  <si>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</si>
  <si>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</si>
  <si>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</si>
  <si>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</si>
  <si>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</si>
  <si>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</si>
  <si>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</si>
  <si>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</si>
  <si>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</si>
  <si>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</si>
  <si>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</si>
  <si>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</si>
  <si>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</si>
  <si>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</si>
  <si>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</si>
  <si>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</si>
  <si>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</si>
  <si>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</si>
  <si>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</si>
  <si>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</si>
  <si>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</si>
  <si>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</si>
  <si>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</si>
  <si>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</si>
  <si>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</si>
  <si>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</si>
  <si>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</si>
  <si>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</si>
  <si>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</si>
  <si>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</si>
  <si>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</si>
  <si>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</si>
  <si>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</si>
  <si>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</si>
  <si>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</si>
  <si>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</si>
  <si>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</si>
  <si>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</si>
  <si>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</si>
  <si>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</si>
  <si>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</si>
  <si>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</si>
  <si>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</si>
  <si>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</si>
  <si>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</si>
  <si>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</si>
  <si>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</si>
  <si>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</si>
  <si>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</si>
  <si>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</si>
  <si>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</si>
  <si>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</si>
  <si>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</si>
  <si>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</si>
  <si>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</si>
  <si>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</si>
  <si>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</si>
  <si>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</si>
  <si>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</si>
  <si>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</si>
  <si>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</si>
  <si>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</si>
  <si>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</si>
  <si>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</si>
  <si>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</si>
  <si>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</si>
  <si>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</si>
  <si>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</si>
  <si>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</si>
  <si>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</si>
  <si>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</si>
  <si>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</si>
  <si>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</si>
  <si>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</si>
  <si>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</si>
  <si>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</si>
  <si>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</si>
  <si>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</si>
  <si>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</si>
  <si>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</si>
  <si>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</si>
  <si>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</si>
  <si>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</si>
  <si>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</si>
  <si>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</si>
  <si>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</si>
  <si>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</si>
  <si>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</si>
  <si>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</si>
  <si>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</si>
  <si>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</si>
  <si>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</si>
  <si>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</si>
  <si>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</si>
  <si>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</si>
  <si>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</si>
  <si>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</si>
  <si>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</si>
  <si>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</si>
  <si>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</si>
  <si>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</si>
  <si>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</si>
  <si>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</si>
  <si>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</si>
  <si>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</si>
  <si>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</si>
  <si>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</si>
  <si>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</si>
  <si>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</si>
  <si>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</si>
  <si>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</si>
  <si>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</si>
  <si>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</si>
  <si>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</si>
  <si>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</si>
  <si>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</si>
  <si>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</si>
  <si>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</si>
  <si>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</si>
  <si>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</si>
  <si>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</si>
  <si>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</si>
  <si>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</si>
  <si>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</si>
  <si>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</si>
  <si>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</si>
  <si>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</si>
  <si>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</si>
  <si>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</si>
  <si>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</si>
  <si>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</si>
  <si>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</si>
  <si>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</si>
  <si>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</si>
  <si>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</si>
  <si>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</si>
  <si>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</si>
  <si>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</si>
  <si>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</si>
  <si>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</si>
  <si>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</si>
  <si>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</si>
  <si>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</si>
  <si>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</si>
  <si>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</si>
  <si>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</si>
  <si>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</si>
  <si>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</si>
  <si>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</si>
  <si>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</si>
  <si>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</si>
  <si>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</si>
  <si>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</si>
  <si>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</si>
  <si>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</si>
  <si>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</si>
  <si>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</si>
  <si>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</si>
  <si>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</si>
  <si>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</si>
  <si>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</si>
  <si>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</si>
  <si>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</si>
  <si>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</si>
  <si>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</si>
  <si>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</si>
  <si>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</si>
  <si>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</si>
  <si>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</si>
  <si>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</si>
  <si>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</si>
  <si>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</si>
  <si>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</si>
  <si>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</si>
  <si>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</si>
  <si>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</si>
  <si>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</si>
  <si>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</si>
  <si>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</si>
  <si>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</si>
  <si>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</si>
  <si>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</si>
  <si>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</si>
  <si>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</si>
  <si>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</si>
  <si>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</si>
  <si>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</si>
  <si>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</si>
  <si>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</si>
  <si>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</si>
  <si>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</si>
  <si>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</si>
  <si>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</si>
  <si>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</si>
  <si>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</si>
  <si>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</si>
  <si>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</si>
  <si>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</si>
  <si>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</si>
  <si>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</si>
  <si>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</si>
  <si>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</si>
  <si>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</si>
  <si>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</si>
  <si>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</si>
  <si>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</si>
  <si>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</si>
  <si>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</si>
  <si>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</si>
  <si>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</si>
  <si>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</si>
  <si>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</si>
  <si>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</si>
  <si>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</si>
  <si>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</si>
  <si>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</si>
  <si>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</si>
  <si>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</si>
  <si>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</si>
  <si>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</si>
  <si>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</si>
  <si>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</si>
  <si>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</si>
  <si>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</si>
  <si>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</si>
  <si>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</si>
  <si>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</si>
  <si>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</si>
  <si>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</si>
  <si>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</si>
  <si>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</si>
  <si>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</si>
  <si>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</si>
  <si>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</si>
  <si>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</si>
  <si>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</si>
  <si>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</si>
  <si>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</si>
  <si>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</si>
  <si>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</si>
  <si>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</si>
  <si>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</si>
  <si>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</si>
  <si>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</si>
  <si>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</si>
  <si>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</si>
  <si>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</si>
  <si>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</si>
  <si>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</si>
  <si>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</si>
  <si>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</si>
  <si>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</si>
  <si>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</si>
  <si>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</si>
  <si>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</si>
  <si>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</si>
  <si>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</si>
  <si>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</si>
  <si>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</si>
  <si>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</si>
  <si>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</si>
  <si>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</si>
  <si>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</si>
  <si>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</si>
  <si>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</si>
  <si>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</si>
  <si>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</si>
  <si>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</si>
  <si>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</si>
  <si>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</si>
  <si>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</si>
  <si>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</si>
  <si>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</si>
  <si>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</si>
  <si>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</si>
  <si>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</si>
  <si>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</si>
  <si>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</si>
  <si>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</si>
  <si>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</si>
  <si>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</si>
  <si>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</si>
  <si>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</si>
  <si>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</si>
  <si>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</si>
  <si>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</si>
  <si>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</si>
  <si>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</si>
  <si>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</si>
  <si>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</si>
  <si>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</si>
  <si>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</si>
  <si>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</si>
  <si>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</si>
  <si>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</si>
  <si>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</si>
  <si>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</si>
  <si>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</si>
  <si>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</si>
  <si>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</si>
  <si>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</si>
  <si>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</si>
  <si>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</si>
  <si>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</si>
  <si>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</si>
  <si>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</si>
  <si>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</si>
  <si>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</si>
  <si>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</si>
  <si>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</si>
  <si>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</si>
  <si>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</si>
  <si>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</si>
  <si>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</si>
  <si>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</si>
  <si>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</si>
  <si>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</si>
  <si>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</si>
  <si>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</si>
  <si>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</si>
  <si>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</si>
  <si>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</si>
  <si>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</si>
  <si>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</si>
  <si>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</si>
  <si>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</si>
  <si>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</si>
  <si>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</si>
  <si>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</si>
  <si>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</si>
  <si>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</si>
  <si>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</si>
  <si>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</si>
  <si>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</si>
  <si>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</si>
  <si>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</si>
  <si>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</si>
  <si>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</si>
  <si>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</si>
  <si>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</si>
  <si>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</si>
  <si>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</si>
  <si>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</si>
  <si>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</si>
  <si>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</si>
  <si>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</si>
  <si>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</si>
  <si>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</si>
  <si>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</si>
  <si>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</si>
  <si>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</si>
  <si>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</si>
  <si>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</si>
  <si>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</si>
  <si>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</si>
  <si>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</si>
  <si>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</si>
  <si>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</si>
  <si>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</si>
  <si>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</si>
  <si>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</si>
  <si>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</si>
  <si>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</si>
  <si>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</si>
  <si>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</si>
  <si>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</si>
  <si>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</si>
  <si>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</si>
  <si>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</si>
  <si>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</si>
  <si>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</si>
  <si>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</si>
  <si>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</si>
  <si>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</si>
  <si>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</si>
  <si>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</si>
  <si>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</si>
  <si>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</si>
  <si>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</si>
  <si>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</si>
  <si>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</si>
  <si>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</si>
  <si>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</si>
  <si>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</si>
  <si>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</si>
  <si>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</si>
  <si>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</si>
  <si>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</si>
  <si>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</si>
  <si>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</si>
  <si>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</si>
  <si>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</si>
  <si>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</si>
  <si>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</si>
  <si>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</si>
  <si>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</si>
  <si>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</si>
  <si>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</si>
  <si>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</si>
  <si>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</si>
  <si>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</si>
  <si>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</si>
  <si>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</si>
  <si>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</si>
  <si>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</si>
  <si>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</si>
  <si>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</si>
  <si>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</si>
  <si>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</si>
  <si>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</si>
  <si>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</si>
  <si>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</si>
  <si>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</si>
  <si>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</si>
  <si>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</si>
  <si>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</si>
  <si>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</si>
  <si>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</si>
  <si>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</si>
  <si>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</si>
  <si>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</si>
  <si>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</si>
  <si>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</si>
  <si>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</si>
  <si>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</si>
  <si>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</si>
  <si>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</si>
  <si>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</si>
  <si>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</si>
  <si>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</si>
  <si>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</si>
  <si>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</si>
  <si>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</si>
  <si>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</si>
  <si>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</si>
  <si>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</si>
  <si>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</si>
  <si>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</si>
  <si>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</si>
  <si>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</si>
  <si>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</si>
  <si>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</si>
  <si>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</si>
  <si>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</si>
  <si>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</si>
  <si>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</si>
  <si>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</si>
  <si>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</si>
  <si>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</si>
  <si>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</si>
  <si>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</si>
  <si>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</si>
  <si>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</si>
  <si>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</si>
  <si>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</si>
  <si>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</si>
  <si>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</si>
  <si>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</si>
  <si>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</si>
  <si>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</si>
  <si>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</si>
  <si>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</si>
  <si>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</si>
  <si>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</si>
  <si>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</si>
  <si>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</si>
  <si>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</si>
  <si>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</si>
  <si>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</si>
  <si>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</si>
  <si>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</si>
  <si>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</si>
  <si>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</si>
  <si>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</si>
  <si>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</si>
  <si>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</si>
  <si>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</si>
  <si>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</si>
  <si>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</si>
  <si>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</si>
  <si>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</si>
  <si>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</si>
  <si>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</si>
  <si>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</si>
  <si>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</si>
  <si>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</si>
  <si>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</si>
  <si>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</si>
  <si>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</si>
  <si>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</si>
  <si>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</si>
  <si>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</si>
  <si>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</si>
  <si>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</si>
  <si>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</si>
  <si>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</si>
  <si>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</si>
  <si>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</si>
  <si>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</si>
  <si>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</si>
  <si>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</si>
  <si>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</si>
  <si>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</si>
  <si>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</si>
  <si>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</si>
  <si>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</si>
  <si>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</si>
  <si>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</si>
  <si>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</si>
  <si>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</si>
  <si>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</si>
  <si>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</si>
  <si>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</si>
  <si>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</si>
  <si>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</si>
  <si>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</si>
  <si>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</si>
  <si>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</si>
  <si>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</si>
  <si>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</si>
  <si>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</si>
  <si>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</si>
  <si>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</si>
  <si>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</si>
  <si>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</si>
  <si>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</si>
  <si>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</si>
  <si>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</si>
  <si>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</si>
  <si>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</si>
  <si>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</si>
  <si>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</si>
  <si>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</si>
  <si>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</si>
  <si>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</si>
  <si>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</si>
  <si>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</si>
  <si>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</si>
  <si>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</si>
  <si>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</si>
  <si>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</si>
  <si>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</si>
  <si>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</si>
  <si>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</si>
  <si>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</si>
  <si>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</si>
  <si>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</si>
  <si>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</si>
  <si>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</si>
  <si>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</si>
  <si>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</si>
  <si>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</si>
  <si>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</si>
  <si>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</si>
  <si>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</si>
  <si>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</si>
  <si>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</si>
  <si>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</si>
  <si>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</si>
  <si>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</si>
  <si>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</si>
  <si>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</si>
  <si>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</si>
  <si>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</si>
  <si>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</si>
  <si>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</si>
  <si>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</si>
  <si>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</si>
  <si>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</si>
  <si>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</si>
  <si>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</si>
  <si>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</si>
  <si>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</si>
  <si>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</si>
  <si>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</si>
  <si>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</si>
  <si>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</si>
  <si>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</si>
  <si>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</si>
  <si>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</si>
  <si>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</si>
  <si>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</si>
  <si>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</si>
  <si>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</si>
  <si>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</si>
  <si>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</si>
  <si>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</si>
  <si>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</si>
  <si>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</si>
  <si>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</si>
  <si>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</si>
  <si>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</si>
  <si>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</si>
  <si>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</si>
  <si>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</si>
  <si>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</si>
  <si>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</si>
  <si>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</si>
  <si>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</si>
  <si>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</si>
  <si>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</si>
  <si>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</si>
  <si>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</si>
  <si>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</si>
  <si>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</si>
  <si>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</si>
  <si>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</si>
  <si>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</si>
  <si>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</si>
  <si>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</si>
  <si>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</si>
  <si>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</si>
  <si>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</si>
  <si>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</si>
  <si>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</si>
  <si>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</si>
  <si>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</si>
  <si>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</si>
  <si>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</si>
  <si>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</si>
  <si>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</si>
  <si>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</si>
  <si>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</si>
  <si>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</si>
  <si>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</si>
  <si>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</si>
  <si>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</si>
  <si>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</si>
  <si>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</si>
  <si>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</si>
  <si>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</si>
  <si>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</si>
  <si>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</si>
  <si>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</si>
  <si>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</si>
  <si>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</si>
  <si>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</si>
  <si>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</si>
  <si>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</si>
  <si>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</si>
  <si>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</si>
  <si>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</si>
  <si>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</si>
  <si>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</si>
  <si>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</si>
  <si>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</si>
  <si>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</si>
  <si>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</si>
  <si>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</si>
  <si>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</si>
  <si>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</si>
  <si>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</si>
  <si>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</si>
  <si>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</si>
  <si>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</si>
  <si>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</si>
  <si>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</si>
  <si>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</si>
  <si>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</si>
  <si>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</si>
  <si>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</si>
  <si>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</si>
  <si>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</si>
  <si>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</si>
  <si>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</si>
  <si>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</si>
  <si>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</si>
  <si>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</si>
  <si>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</si>
  <si>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</si>
  <si>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</si>
  <si>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</si>
  <si>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</si>
  <si>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</si>
  <si>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</si>
  <si>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</si>
  <si>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</si>
  <si>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</si>
  <si>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</si>
  <si>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</si>
  <si>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</si>
  <si>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</si>
  <si>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</si>
  <si>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</si>
  <si>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</si>
  <si>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</si>
  <si>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</si>
  <si>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</si>
  <si>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</si>
  <si>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</si>
  <si>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</si>
  <si>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</si>
  <si>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</si>
  <si>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</si>
  <si>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</si>
  <si>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</si>
  <si>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</si>
  <si>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</si>
  <si>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</si>
  <si>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</si>
  <si>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</si>
  <si>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</si>
  <si>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</si>
  <si>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</si>
  <si>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</si>
  <si>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</si>
  <si>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</si>
  <si>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</si>
  <si>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</si>
  <si>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</si>
  <si>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</si>
  <si>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</si>
  <si>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</si>
  <si>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</si>
  <si>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</si>
  <si>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</si>
  <si>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</si>
  <si>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</si>
  <si>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</si>
  <si>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</si>
  <si>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</si>
  <si>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</si>
  <si>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</si>
  <si>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</si>
  <si>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</si>
  <si>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</si>
  <si>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</si>
  <si>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</si>
  <si>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</si>
  <si>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</si>
  <si>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</si>
  <si>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</si>
  <si>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</si>
  <si>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</si>
  <si>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</si>
  <si>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</si>
  <si>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</si>
  <si>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</si>
  <si>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</si>
  <si>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</si>
  <si>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</si>
  <si>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</si>
  <si>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</si>
  <si>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</si>
  <si>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</si>
  <si>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</si>
  <si>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</si>
  <si>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</si>
  <si>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</si>
  <si>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</si>
  <si>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</si>
  <si>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</si>
  <si>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</si>
  <si>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</si>
  <si>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</si>
  <si>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</si>
  <si>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</si>
  <si>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</si>
  <si>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</si>
  <si>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</si>
  <si>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</si>
  <si>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</si>
  <si>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</si>
  <si>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</si>
  <si>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</si>
  <si>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</si>
  <si>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</si>
  <si>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</si>
  <si>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</si>
  <si>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</si>
  <si>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</si>
  <si>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</si>
  <si>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</si>
  <si>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</si>
  <si>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</si>
  <si>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</si>
  <si>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</si>
  <si>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</si>
  <si>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</si>
  <si>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</si>
  <si>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</si>
  <si>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</si>
  <si>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</si>
  <si>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</si>
  <si>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</si>
  <si>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</si>
  <si>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</si>
  <si>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</si>
  <si>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</si>
  <si>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</si>
  <si>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</si>
  <si>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</si>
  <si>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</si>
  <si>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</si>
  <si>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</si>
  <si>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</si>
  <si>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</si>
  <si>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</si>
  <si>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</si>
  <si>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</si>
  <si>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</si>
  <si>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</si>
  <si>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</si>
  <si>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</si>
  <si>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</si>
  <si>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</si>
  <si>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</si>
  <si>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</si>
  <si>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</si>
  <si>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</si>
  <si>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</si>
  <si>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</si>
  <si>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</si>
  <si>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</si>
  <si>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</si>
  <si>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</si>
  <si>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</si>
  <si>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</si>
  <si>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</si>
  <si>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</si>
  <si>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</si>
  <si>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</si>
  <si>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</si>
  <si>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</si>
  <si>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</si>
  <si>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</si>
  <si>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</si>
  <si>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</si>
  <si>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</si>
  <si>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</si>
  <si>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</si>
  <si>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</si>
  <si>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</si>
  <si>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</si>
  <si>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</si>
  <si>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</si>
  <si>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</si>
  <si>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</si>
  <si>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</si>
  <si>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</si>
  <si>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</si>
  <si>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</si>
  <si>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</si>
  <si>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</si>
  <si>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</si>
  <si>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</si>
  <si>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</si>
  <si>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</si>
  <si>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</si>
  <si>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</si>
  <si>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</si>
  <si>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</si>
  <si>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</si>
  <si>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</si>
  <si>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</si>
  <si>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</si>
  <si>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</si>
  <si>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</si>
  <si>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</si>
  <si>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</si>
  <si>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</si>
  <si>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</si>
  <si>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</si>
  <si>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</si>
  <si>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</si>
  <si>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</si>
  <si>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</si>
  <si>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</si>
  <si>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</si>
  <si>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</si>
  <si>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</si>
  <si>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</si>
  <si>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</si>
  <si>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</si>
  <si>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</si>
  <si>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</si>
  <si>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</si>
  <si>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</si>
  <si>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</si>
  <si>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</si>
  <si>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</si>
  <si>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</si>
  <si>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</si>
  <si>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</si>
  <si>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</si>
  <si>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</si>
  <si>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</si>
  <si>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</si>
  <si>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</si>
  <si>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</si>
  <si>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</si>
  <si>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</si>
  <si>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</si>
  <si>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</si>
  <si>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</si>
  <si>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</si>
  <si>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</si>
  <si>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</si>
  <si>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</si>
  <si>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</si>
  <si>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</si>
  <si>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</si>
  <si>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</si>
  <si>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</si>
  <si>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</si>
  <si>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</si>
  <si>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</si>
  <si>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</si>
  <si>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</si>
  <si>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</si>
  <si>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</si>
  <si>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</si>
  <si>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</si>
  <si>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</si>
  <si>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</si>
  <si>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</si>
  <si>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</si>
  <si>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</si>
  <si>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</si>
  <si>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</si>
  <si>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</si>
  <si>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</si>
  <si>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</si>
  <si>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</si>
  <si>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</si>
  <si>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</si>
  <si>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</si>
  <si>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</si>
  <si>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</si>
  <si>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</si>
  <si>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</si>
  <si>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</si>
  <si>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</si>
  <si>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</si>
  <si>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</si>
  <si>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</si>
  <si>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</si>
  <si>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</si>
  <si>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</si>
  <si>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</si>
  <si>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</si>
  <si>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</si>
  <si>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</si>
  <si>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</si>
  <si>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</si>
  <si>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</si>
  <si>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</si>
  <si>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</si>
  <si>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</si>
  <si>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</si>
  <si>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</si>
  <si>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</si>
  <si>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</si>
  <si>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</si>
  <si>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</si>
  <si>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</si>
  <si>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</si>
  <si>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</si>
  <si>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</si>
  <si>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</si>
  <si>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</si>
  <si>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</si>
  <si>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</si>
  <si>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</si>
  <si>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</si>
  <si>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</si>
  <si>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</si>
  <si>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</si>
  <si>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</si>
  <si>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</si>
  <si>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</si>
  <si>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</si>
  <si>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</si>
  <si>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</si>
  <si>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</si>
  <si>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</si>
  <si>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</si>
  <si>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</si>
  <si>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</si>
  <si>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</si>
  <si>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</si>
  <si>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</si>
  <si>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</si>
  <si>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</si>
  <si>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</si>
  <si>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</si>
  <si>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</si>
  <si>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</si>
  <si>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</si>
  <si>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</si>
  <si>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</si>
  <si>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</si>
  <si>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</si>
  <si>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</si>
  <si>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</si>
  <si>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</si>
  <si>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</si>
  <si>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</si>
  <si>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</si>
  <si>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</si>
  <si>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</si>
  <si>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</si>
  <si>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</si>
  <si>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</si>
  <si>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</si>
  <si>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</si>
  <si>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</si>
  <si>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</si>
  <si>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</si>
  <si>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</si>
  <si>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</si>
  <si>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</si>
  <si>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</si>
  <si>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</si>
  <si>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</si>
  <si>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</si>
  <si>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</si>
  <si>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</si>
  <si>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</si>
  <si>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</si>
  <si>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</si>
  <si>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</si>
  <si>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</si>
  <si>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</si>
  <si>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</si>
  <si>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</si>
  <si>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</si>
  <si>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</si>
  <si>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</si>
  <si>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</si>
  <si>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</si>
  <si>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</si>
  <si>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</si>
  <si>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</si>
  <si>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</si>
  <si>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</si>
  <si>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</si>
  <si>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</si>
  <si>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</si>
  <si>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</si>
  <si>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</si>
  <si>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</si>
  <si>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</si>
  <si>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</si>
  <si>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</si>
  <si>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</si>
  <si>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</si>
  <si>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</si>
  <si>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</si>
  <si>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</si>
  <si>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</si>
  <si>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</si>
  <si>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</si>
  <si>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</si>
  <si>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</si>
  <si>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</si>
  <si>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</si>
  <si>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</si>
  <si>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</si>
  <si>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</si>
  <si>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</si>
  <si>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</si>
  <si>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</si>
  <si>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</si>
  <si>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</si>
  <si>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</si>
  <si>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</si>
  <si>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</si>
  <si>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</si>
  <si>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</si>
  <si>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</si>
  <si>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</si>
  <si>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</si>
  <si>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</si>
  <si>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</si>
  <si>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</si>
  <si>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</si>
  <si>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</si>
  <si>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</si>
  <si>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</si>
  <si>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</si>
  <si>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</si>
  <si>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</si>
  <si>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</si>
  <si>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</si>
  <si>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</si>
  <si>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</si>
  <si>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</si>
  <si>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</si>
  <si>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</si>
  <si>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</si>
  <si>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</si>
  <si>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</si>
  <si>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</si>
  <si>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</si>
  <si>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</si>
  <si>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</si>
  <si>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</si>
  <si>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</si>
  <si>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</si>
  <si>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</si>
  <si>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</si>
  <si>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</si>
  <si>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</si>
  <si>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</si>
  <si>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</si>
  <si>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</si>
  <si>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</si>
  <si>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</si>
  <si>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</si>
  <si>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</si>
  <si>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</si>
  <si>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</si>
  <si>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</si>
  <si>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</si>
  <si>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</si>
  <si>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</si>
  <si>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</si>
  <si>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</si>
  <si>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</si>
  <si>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</si>
  <si>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</si>
  <si>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</si>
  <si>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</si>
  <si>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</si>
  <si>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</si>
  <si>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</si>
  <si>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</si>
  <si>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</si>
  <si>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</si>
  <si>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</si>
  <si>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</si>
  <si>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</si>
  <si>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</si>
  <si>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</si>
  <si>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</si>
  <si>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</si>
  <si>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</si>
  <si>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</si>
  <si>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</si>
  <si>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</si>
  <si>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</si>
  <si>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</si>
  <si>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</si>
  <si>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</si>
  <si>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</si>
  <si>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</si>
  <si>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</si>
  <si>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</si>
  <si>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</si>
  <si>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</si>
  <si>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</si>
  <si>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</si>
  <si>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</si>
  <si>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</si>
  <si>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</si>
  <si>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</si>
  <si>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</si>
  <si>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</si>
  <si>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</si>
  <si>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</si>
  <si>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</si>
  <si>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</si>
  <si>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</si>
  <si>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</si>
  <si>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</si>
  <si>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</si>
  <si>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</si>
  <si>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</si>
  <si>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</si>
  <si>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</si>
  <si>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</si>
  <si>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</si>
  <si>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</si>
  <si>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</si>
  <si>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</si>
  <si>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</si>
  <si>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</si>
  <si>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</si>
  <si>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</si>
  <si>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</si>
  <si>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</si>
  <si>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</si>
  <si>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</si>
  <si>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</si>
  <si>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</si>
  <si>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</si>
  <si>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</si>
  <si>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</si>
  <si>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</si>
  <si>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</si>
  <si>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</si>
  <si>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</si>
  <si>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</si>
  <si>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</si>
  <si>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</si>
  <si>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</si>
  <si>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</si>
  <si>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</si>
  <si>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</si>
  <si>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</si>
  <si>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</si>
  <si>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</si>
  <si>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</si>
  <si>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</si>
  <si>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</si>
  <si>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</si>
  <si>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</si>
  <si>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</si>
  <si>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</si>
  <si>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</si>
  <si>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</si>
  <si>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</si>
  <si>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</si>
  <si>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</si>
  <si>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</si>
  <si>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</si>
  <si>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</si>
  <si>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</si>
  <si>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</si>
  <si>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</si>
  <si>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</si>
  <si>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</si>
  <si>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</si>
  <si>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</si>
  <si>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</si>
  <si>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</si>
  <si>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</si>
  <si>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</si>
  <si>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</si>
  <si>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</si>
  <si>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</si>
  <si>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</si>
  <si>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</si>
  <si>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</si>
  <si>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</si>
  <si>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</si>
  <si>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</si>
  <si>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</si>
  <si>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</si>
  <si>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</si>
  <si>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</si>
  <si>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</si>
  <si>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</si>
  <si>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</si>
  <si>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</si>
  <si>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</si>
  <si>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</si>
  <si>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</si>
  <si>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</si>
  <si>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</si>
  <si>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</si>
  <si>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</si>
  <si>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</si>
  <si>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</si>
  <si>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</si>
  <si>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</si>
  <si>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</si>
  <si>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</si>
  <si>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</si>
  <si>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</si>
  <si>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</si>
  <si>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</si>
  <si>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</si>
  <si>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</si>
  <si>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</si>
  <si>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</si>
  <si>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</si>
  <si>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</si>
  <si>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</si>
  <si>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</si>
  <si>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</si>
  <si>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</si>
  <si>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</si>
  <si>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</si>
  <si>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</si>
  <si>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</si>
  <si>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</si>
  <si>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</si>
  <si>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</si>
  <si>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</si>
  <si>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</si>
  <si>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</si>
  <si>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</si>
  <si>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</si>
  <si>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</si>
  <si>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</si>
  <si>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</si>
  <si>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</si>
  <si>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</si>
  <si>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</si>
  <si>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</si>
  <si>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</si>
  <si>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</si>
  <si>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</si>
  <si>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</si>
  <si>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</si>
  <si>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</si>
  <si>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</si>
  <si>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</si>
  <si>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</si>
  <si>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</si>
  <si>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</si>
  <si>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</si>
  <si>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</si>
  <si>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</si>
  <si>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</si>
  <si>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</si>
  <si>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</si>
  <si>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</si>
  <si>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</si>
  <si>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</si>
  <si>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</si>
  <si>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</si>
  <si>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</si>
  <si>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</si>
  <si>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</si>
  <si>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</si>
  <si>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</si>
  <si>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</si>
  <si>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</si>
  <si>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</si>
  <si>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</si>
  <si>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</si>
  <si>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</si>
  <si>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</si>
  <si>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</si>
  <si>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</si>
  <si>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</si>
  <si>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</si>
  <si>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</si>
  <si>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</si>
  <si>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</si>
  <si>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</si>
  <si>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</si>
  <si>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</si>
  <si>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</si>
  <si>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</si>
  <si>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</si>
  <si>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</si>
  <si>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</si>
  <si>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</si>
  <si>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</si>
  <si>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</si>
  <si>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</si>
  <si>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</si>
  <si>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</si>
  <si>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</si>
  <si>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</si>
  <si>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</si>
  <si>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</si>
  <si>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</si>
  <si>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</si>
  <si>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</si>
  <si>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</si>
  <si>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</si>
  <si>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</si>
  <si>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</si>
  <si>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</si>
  <si>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</si>
  <si>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</si>
  <si>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</si>
  <si>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</si>
  <si>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</si>
  <si>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</si>
  <si>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</si>
  <si>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</si>
  <si>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</si>
  <si>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</si>
  <si>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</si>
  <si>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</si>
  <si>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</si>
  <si>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</si>
  <si>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</si>
  <si>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</si>
  <si>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</si>
  <si>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</si>
  <si>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</si>
  <si>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</si>
  <si>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</si>
  <si>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</si>
  <si>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</si>
  <si>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</si>
  <si>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</si>
  <si>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</si>
  <si>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</si>
  <si>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</si>
  <si>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</si>
  <si>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</si>
  <si>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</si>
  <si>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</si>
  <si>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</si>
  <si>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</si>
  <si>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</si>
  <si>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</si>
  <si>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</si>
  <si>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</si>
  <si>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</si>
  <si>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</si>
  <si>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</si>
  <si>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</si>
  <si>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</si>
  <si>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</si>
  <si>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</si>
  <si>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</si>
  <si>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</si>
  <si>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</si>
  <si>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</si>
  <si>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</si>
  <si>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</si>
  <si>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</si>
  <si>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</si>
  <si>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</si>
  <si>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</si>
  <si>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</si>
  <si>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</si>
  <si>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</si>
  <si>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</si>
  <si>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</si>
  <si>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</si>
  <si>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</si>
  <si>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</si>
  <si>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</si>
  <si>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</si>
  <si>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</si>
  <si>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</si>
  <si>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</si>
  <si>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</si>
  <si>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</si>
  <si>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</si>
  <si>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</si>
  <si>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</si>
  <si>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</si>
  <si>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</si>
  <si>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</si>
  <si>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</si>
  <si>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</si>
  <si>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</si>
  <si>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</si>
  <si>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</si>
  <si>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</si>
  <si>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</si>
  <si>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</si>
  <si>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</si>
  <si>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</si>
  <si>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</si>
  <si>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</si>
  <si>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</si>
  <si>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</si>
  <si>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</si>
  <si>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</si>
  <si>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</si>
  <si>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</si>
  <si>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</si>
  <si>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</si>
  <si>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</si>
  <si>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</si>
  <si>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</si>
  <si>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</si>
  <si>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</si>
  <si>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</si>
  <si>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</si>
  <si>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</si>
  <si>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</si>
  <si>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</si>
  <si>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</si>
  <si>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</si>
  <si>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</si>
  <si>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</si>
  <si>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</si>
  <si>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</si>
  <si>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</si>
  <si>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</si>
  <si>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</si>
  <si>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</si>
  <si>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</si>
  <si>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</si>
  <si>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</si>
  <si>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</si>
  <si>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</si>
  <si>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</si>
  <si>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</si>
  <si>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</si>
  <si>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</si>
  <si>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</si>
  <si>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</si>
  <si>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</si>
  <si>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</si>
  <si>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</si>
  <si>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</si>
  <si>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</si>
  <si>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</si>
  <si>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</si>
  <si>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</si>
  <si>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</si>
  <si>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</si>
  <si>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</si>
  <si>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</si>
  <si>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</si>
  <si>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</si>
  <si>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</si>
  <si>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</si>
  <si>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</si>
  <si>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</si>
  <si>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</si>
  <si>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</si>
  <si>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</si>
  <si>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</si>
  <si>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</si>
  <si>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</si>
  <si>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</si>
  <si>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</si>
  <si>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</si>
  <si>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</si>
  <si>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</si>
  <si>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</si>
  <si>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</si>
  <si>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</si>
  <si>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</si>
  <si>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</si>
  <si>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</si>
  <si>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</si>
  <si>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</si>
  <si>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</si>
  <si>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</si>
  <si>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</si>
  <si>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</si>
  <si>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</si>
  <si>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</si>
  <si>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</si>
  <si>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</si>
  <si>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</si>
  <si>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</si>
  <si>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</si>
  <si>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</si>
  <si>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</si>
  <si>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</si>
  <si>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</si>
  <si>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</si>
  <si>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</si>
  <si>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</si>
  <si>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</si>
  <si>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</si>
  <si>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</si>
  <si>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</si>
  <si>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</si>
  <si>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</si>
  <si>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</si>
  <si>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</si>
  <si>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</si>
  <si>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</si>
  <si>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</si>
  <si>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</si>
  <si>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</si>
  <si>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</si>
  <si>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</si>
  <si>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</si>
  <si>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</si>
  <si>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</si>
  <si>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</si>
  <si>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</si>
  <si>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</si>
  <si>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</si>
  <si>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</si>
  <si>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</si>
  <si>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</si>
  <si>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</si>
  <si>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</si>
  <si>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</si>
  <si>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</si>
  <si>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</si>
  <si>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</si>
  <si>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</si>
  <si>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</si>
  <si>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</si>
  <si>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</si>
  <si>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</si>
  <si>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</si>
  <si>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</si>
  <si>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</si>
  <si>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</si>
  <si>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</si>
  <si>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</si>
  <si>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</si>
  <si>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</si>
  <si>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</si>
  <si>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</si>
  <si>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</si>
  <si>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</si>
  <si>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</si>
  <si>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</si>
  <si>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</si>
  <si>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</si>
  <si>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</si>
  <si>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</si>
  <si>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</si>
  <si>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</si>
  <si>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</si>
  <si>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</si>
  <si>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</si>
  <si>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</si>
  <si>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</si>
  <si>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</si>
  <si>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</si>
  <si>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</si>
  <si>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</si>
  <si>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</si>
  <si>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</si>
  <si>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</si>
  <si>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</si>
  <si>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</si>
  <si>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</si>
  <si>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</si>
  <si>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</si>
  <si>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</si>
  <si>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</si>
  <si>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</si>
  <si>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</si>
  <si>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</si>
  <si>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</si>
  <si>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</si>
  <si>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</si>
  <si>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</si>
  <si>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</si>
  <si>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</si>
  <si>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</si>
  <si>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</si>
  <si>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</si>
  <si>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</si>
  <si>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</si>
  <si>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</si>
  <si>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</si>
  <si>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</si>
  <si>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</si>
  <si>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</si>
  <si>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</si>
  <si>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</si>
  <si>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</si>
  <si>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</si>
  <si>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</si>
  <si>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</si>
  <si>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</si>
  <si>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</si>
  <si>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</si>
  <si>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</si>
  <si>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</si>
  <si>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</si>
  <si>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</si>
  <si>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</si>
  <si>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</si>
  <si>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</si>
  <si>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</si>
  <si>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</si>
  <si>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</si>
  <si>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</si>
  <si>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</si>
  <si>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</si>
  <si>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</si>
  <si>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</si>
  <si>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</si>
  <si>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</si>
  <si>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</si>
  <si>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</si>
  <si>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</si>
  <si>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</si>
  <si>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</si>
  <si>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</si>
  <si>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</si>
  <si>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</si>
  <si>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</si>
  <si>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</si>
  <si>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</si>
  <si>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</si>
  <si>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</si>
  <si>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</si>
  <si>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</si>
  <si>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</si>
  <si>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</si>
  <si>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</si>
  <si>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</si>
  <si>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</si>
  <si>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</si>
  <si>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</si>
  <si>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</si>
  <si>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</si>
  <si>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</si>
  <si>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</si>
  <si>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</si>
  <si>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</si>
  <si>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</si>
  <si>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</si>
  <si>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</si>
  <si>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</si>
  <si>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</si>
  <si>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</si>
  <si>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</si>
  <si>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</si>
  <si>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</si>
  <si>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</si>
  <si>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</si>
  <si>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</si>
  <si>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</si>
  <si>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</si>
  <si>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</si>
  <si>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</si>
  <si>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</si>
  <si>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</si>
  <si>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</si>
  <si>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</si>
  <si>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</si>
  <si>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</si>
  <si>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</si>
  <si>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</si>
  <si>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</si>
  <si>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</si>
  <si>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</si>
  <si>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</si>
  <si>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</si>
  <si>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</si>
  <si>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</si>
  <si>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</si>
  <si>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</si>
  <si>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</si>
  <si>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</si>
  <si>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</si>
  <si>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</si>
  <si>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</si>
  <si>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</si>
  <si>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</si>
  <si>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</si>
  <si>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</si>
  <si>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</si>
  <si>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</si>
  <si>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</si>
  <si>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</si>
  <si>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</si>
  <si>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</si>
  <si>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</si>
  <si>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</si>
  <si>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</si>
  <si>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</si>
  <si>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</si>
  <si>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</si>
  <si>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</si>
  <si>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</si>
  <si>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</si>
  <si>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</si>
  <si>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</si>
  <si>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</si>
  <si>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</si>
  <si>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</si>
  <si>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</si>
  <si>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</si>
  <si>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</si>
  <si>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</si>
  <si>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</si>
  <si>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</si>
  <si>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</si>
  <si>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</si>
  <si>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</si>
  <si>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</si>
  <si>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</si>
  <si>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</si>
  <si>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</si>
  <si>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</si>
  <si>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</si>
  <si>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</si>
  <si>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</si>
  <si>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</si>
  <si>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</si>
  <si>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</si>
  <si>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</si>
  <si>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</si>
  <si>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</si>
  <si>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</si>
  <si>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</si>
  <si>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</si>
  <si>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</si>
  <si>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</si>
  <si>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</si>
  <si>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</si>
  <si>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</si>
  <si>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</si>
  <si>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</si>
  <si>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</si>
  <si>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</si>
  <si>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</si>
  <si>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</si>
  <si>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</si>
  <si>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</si>
  <si>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</si>
  <si>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</si>
  <si>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</si>
  <si>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</si>
  <si>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</si>
  <si>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</si>
  <si>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</si>
  <si>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</si>
  <si>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</si>
  <si>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</si>
  <si>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</si>
  <si>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</si>
  <si>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</si>
  <si>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</si>
  <si>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</si>
  <si>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</si>
  <si>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</si>
  <si>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</si>
  <si>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</si>
  <si>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</si>
  <si>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</si>
  <si>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</si>
  <si>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</si>
  <si>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</si>
  <si>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</si>
  <si>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</si>
  <si>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</si>
  <si>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</si>
  <si>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</si>
  <si>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</si>
  <si>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</si>
  <si>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</si>
  <si>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</si>
  <si>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</si>
  <si>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</si>
  <si>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</si>
  <si>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</si>
  <si>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</si>
  <si>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</si>
  <si>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</si>
  <si>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</si>
  <si>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</si>
  <si>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</si>
  <si>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</si>
  <si>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</si>
  <si>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</si>
  <si>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</si>
  <si>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</si>
  <si>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</si>
  <si>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</si>
  <si>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</si>
  <si>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</si>
  <si>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</si>
  <si>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</si>
  <si>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</si>
  <si>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</si>
  <si>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</si>
  <si>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</si>
  <si>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</si>
  <si>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</si>
  <si>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</si>
  <si>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</si>
  <si>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</si>
  <si>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</si>
  <si>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</si>
  <si>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</si>
  <si>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</si>
  <si>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</si>
  <si>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</si>
  <si>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</si>
  <si>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</si>
  <si>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</si>
  <si>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</si>
  <si>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</si>
  <si>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</si>
  <si>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</si>
  <si>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</si>
  <si>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</si>
  <si>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</si>
  <si>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</si>
  <si>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</si>
  <si>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</si>
  <si>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</si>
  <si>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</si>
  <si>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</si>
  <si>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</si>
  <si>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</si>
  <si>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</si>
  <si>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</si>
  <si>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</si>
  <si>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</si>
  <si>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</si>
  <si>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</si>
  <si>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</si>
  <si>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</si>
  <si>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</si>
  <si>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</si>
  <si>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</si>
  <si>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</si>
  <si>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</si>
  <si>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</si>
  <si>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</si>
  <si>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</si>
  <si>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</si>
  <si>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</si>
  <si>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</si>
  <si>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</si>
  <si>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</si>
  <si>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</si>
  <si>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</si>
  <si>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</si>
  <si>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</si>
  <si>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</si>
  <si>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</si>
  <si>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</si>
  <si>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</si>
  <si>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</si>
  <si>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</si>
  <si>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</si>
  <si>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</si>
  <si>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</si>
  <si>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</si>
  <si>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</si>
  <si>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</si>
  <si>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</si>
  <si>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</si>
  <si>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</si>
  <si>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</si>
  <si>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</si>
  <si>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</si>
  <si>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</si>
  <si>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</si>
  <si>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</si>
  <si>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</si>
  <si>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</si>
  <si>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</si>
  <si>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</si>
  <si>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</si>
  <si>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</si>
  <si>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</si>
  <si>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</si>
  <si>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</si>
  <si>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</si>
  <si>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</si>
  <si>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</si>
  <si>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</si>
  <si>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</si>
  <si>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</si>
  <si>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</si>
  <si>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</si>
  <si>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</si>
  <si>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</si>
  <si>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</si>
  <si>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</si>
  <si>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</si>
  <si>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</si>
  <si>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</si>
  <si>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</si>
  <si>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</si>
  <si>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</si>
  <si>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</si>
  <si>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</si>
  <si>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</si>
  <si>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</si>
  <si>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</si>
  <si>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</si>
  <si>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</si>
  <si>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</si>
  <si>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</si>
  <si>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</si>
  <si>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</si>
  <si>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</si>
  <si>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</si>
  <si>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</si>
  <si>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</si>
  <si>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</si>
  <si>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</si>
  <si>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</si>
  <si>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</si>
  <si>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</si>
  <si>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</si>
  <si>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</si>
  <si>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</si>
  <si>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</si>
  <si>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</si>
  <si>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</si>
  <si>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</si>
  <si>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</si>
  <si>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</si>
  <si>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</si>
  <si>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</si>
  <si>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</si>
  <si>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</si>
  <si>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</si>
  <si>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</si>
  <si>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</si>
  <si>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</si>
  <si>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</si>
  <si>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</si>
  <si>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</si>
  <si>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</si>
  <si>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</si>
  <si>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</si>
  <si>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</si>
  <si>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</si>
  <si>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</si>
  <si>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</si>
  <si>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</si>
  <si>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</si>
  <si>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</si>
  <si>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</si>
  <si>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</si>
  <si>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</si>
  <si>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</si>
  <si>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</si>
  <si>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</si>
  <si>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</si>
  <si>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</si>
  <si>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</si>
  <si>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</si>
  <si>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</si>
  <si>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</si>
  <si>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</si>
  <si>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</si>
  <si>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</si>
  <si>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</si>
  <si>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</si>
  <si>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</si>
  <si>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</si>
  <si>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</si>
  <si>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</si>
  <si>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</si>
  <si>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</si>
  <si>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</si>
  <si>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</si>
  <si>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</si>
  <si>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</si>
  <si>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</si>
  <si>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</si>
  <si>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</si>
  <si>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</si>
  <si>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</si>
  <si>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</si>
  <si>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</si>
  <si>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</si>
  <si>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</si>
  <si>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</si>
  <si>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</si>
  <si>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</si>
  <si>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</si>
  <si>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</si>
  <si>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</si>
  <si>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</si>
  <si>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</si>
  <si>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</si>
  <si>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</si>
  <si>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</si>
  <si>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</si>
  <si>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</si>
  <si>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</si>
  <si>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</si>
  <si>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</si>
  <si>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</si>
  <si>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</si>
  <si>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</si>
  <si>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</si>
  <si>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</si>
  <si>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</si>
  <si>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</si>
  <si>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</si>
  <si>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</si>
  <si>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</si>
  <si>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</si>
  <si>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</si>
  <si>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</si>
  <si>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</si>
  <si>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</si>
  <si>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</si>
  <si>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</si>
  <si>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</si>
  <si>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</si>
  <si>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</si>
  <si>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</si>
  <si>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</si>
  <si>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</si>
  <si>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</si>
  <si>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</si>
  <si>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</si>
  <si>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</si>
  <si>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</si>
  <si>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</si>
  <si>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</si>
  <si>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</si>
  <si>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</si>
  <si>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</si>
  <si>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</si>
  <si>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</si>
  <si>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</si>
  <si>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</si>
  <si>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</si>
  <si>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</si>
  <si>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</si>
  <si>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</si>
  <si>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</si>
  <si>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</si>
  <si>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</si>
  <si>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</si>
  <si>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</si>
  <si>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</si>
  <si>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</si>
  <si>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</si>
  <si>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</si>
  <si>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</si>
  <si>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</si>
  <si>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</si>
  <si>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</si>
  <si>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</si>
  <si>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</si>
  <si>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</si>
  <si>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</si>
  <si>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</si>
  <si>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</si>
  <si>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</si>
  <si>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</si>
  <si>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</si>
  <si>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</si>
  <si>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</si>
  <si>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</si>
  <si>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</si>
  <si>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</si>
  <si>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</si>
  <si>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</si>
  <si>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</si>
  <si>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</si>
  <si>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</si>
  <si>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</si>
  <si>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</si>
  <si>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</si>
  <si>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</si>
  <si>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</si>
  <si>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</si>
  <si>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</si>
  <si>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</si>
  <si>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</si>
  <si>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</si>
  <si>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</si>
  <si>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</si>
  <si>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</si>
  <si>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</si>
  <si>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</si>
  <si>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</si>
  <si>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</si>
  <si>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</si>
  <si>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</si>
  <si>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</si>
  <si>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</si>
  <si>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</si>
  <si>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</si>
  <si>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</si>
  <si>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</si>
  <si>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</si>
  <si>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</si>
  <si>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</si>
  <si>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</si>
  <si>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</si>
  <si>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</si>
  <si>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</si>
  <si>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</si>
  <si>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</si>
  <si>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</si>
  <si>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</si>
  <si>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</si>
  <si>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</si>
  <si>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</si>
  <si>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</si>
  <si>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</si>
  <si>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</si>
  <si>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</si>
  <si>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</si>
  <si>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</si>
  <si>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</si>
  <si>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</si>
  <si>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</si>
  <si>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</si>
  <si>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</si>
  <si>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</si>
  <si>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</si>
  <si>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</si>
  <si>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</si>
  <si>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</si>
  <si>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</si>
  <si>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</si>
  <si>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</si>
  <si>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</si>
  <si>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</si>
  <si>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</si>
  <si>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</si>
  <si>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</si>
  <si>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</si>
  <si>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</si>
  <si>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</si>
  <si>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</si>
  <si>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</si>
  <si>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</si>
  <si>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</si>
  <si>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</si>
  <si>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</si>
  <si>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</si>
  <si>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</si>
  <si>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</si>
  <si>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</si>
  <si>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</si>
  <si>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</si>
  <si>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</si>
  <si>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</si>
  <si>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</si>
  <si>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</si>
  <si>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</si>
  <si>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</si>
  <si>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</si>
  <si>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</si>
  <si>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</si>
  <si>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</si>
  <si>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</si>
  <si>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</si>
  <si>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</si>
  <si>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</si>
  <si>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</si>
  <si>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</si>
  <si>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</si>
  <si>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</si>
  <si>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</si>
  <si>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</si>
  <si>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</si>
  <si>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</si>
  <si>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</si>
  <si>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</si>
  <si>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</si>
  <si>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</si>
  <si>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</si>
  <si>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</si>
  <si>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</si>
  <si>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</si>
  <si>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</si>
  <si>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</si>
  <si>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</si>
  <si>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</si>
  <si>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</si>
  <si>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</si>
  <si>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</si>
  <si>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</si>
  <si>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</si>
  <si>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</si>
  <si>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</si>
  <si>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</si>
  <si>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</si>
  <si>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</si>
  <si>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</si>
  <si>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</si>
  <si>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</si>
  <si>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</si>
  <si>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</si>
  <si>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</si>
  <si>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</si>
  <si>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</si>
  <si>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</si>
  <si>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</si>
  <si>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</si>
  <si>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</si>
  <si>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</si>
  <si>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</si>
  <si>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</si>
  <si>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</si>
  <si>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</si>
  <si>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</si>
  <si>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</si>
  <si>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</si>
  <si>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</si>
  <si>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</si>
  <si>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</si>
  <si>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</si>
  <si>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</si>
  <si>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</si>
  <si>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</si>
  <si>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</si>
  <si>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</si>
  <si>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</si>
  <si>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</si>
  <si>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</si>
  <si>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</si>
  <si>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</si>
  <si>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</si>
  <si>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</si>
  <si>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</si>
  <si>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</si>
  <si>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</si>
  <si>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</si>
  <si>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</si>
  <si>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</si>
  <si>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</si>
  <si>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</si>
  <si>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</si>
  <si>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</si>
  <si>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</si>
  <si>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</si>
  <si>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</si>
  <si>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</si>
  <si>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</si>
  <si>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</si>
  <si>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</si>
  <si>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</si>
  <si>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</si>
  <si>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</si>
  <si>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</si>
  <si>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</si>
  <si>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</si>
  <si>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</si>
  <si>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</si>
  <si>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</si>
  <si>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</si>
  <si>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</si>
  <si>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</si>
  <si>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</si>
  <si>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</si>
  <si>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</si>
  <si>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</si>
  <si>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</si>
  <si>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</si>
  <si>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</si>
  <si>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</si>
  <si>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</si>
  <si>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</si>
  <si>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</si>
  <si>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</si>
  <si>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</si>
  <si>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</si>
  <si>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</si>
  <si>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</si>
  <si>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</si>
  <si>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</si>
  <si>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</si>
  <si>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</si>
  <si>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</si>
  <si>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</si>
  <si>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</si>
  <si>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</si>
  <si>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</si>
  <si>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</si>
  <si>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</si>
  <si>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</si>
  <si>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</si>
  <si>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</si>
  <si>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</si>
  <si>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</si>
  <si>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</si>
  <si>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</si>
  <si>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</si>
  <si>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</si>
  <si>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</si>
  <si>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</si>
  <si>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</si>
  <si>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</si>
  <si>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</si>
  <si>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</si>
  <si>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</si>
  <si>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</si>
  <si>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</si>
  <si>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</si>
  <si>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</si>
  <si>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</si>
  <si>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</si>
  <si>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</si>
  <si>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</si>
  <si>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</si>
  <si>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</si>
  <si>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</si>
  <si>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</si>
  <si>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</si>
  <si>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</si>
  <si>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</si>
  <si>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</si>
  <si>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</si>
  <si>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</si>
  <si>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</si>
  <si>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</si>
  <si>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</si>
  <si>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</si>
  <si>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</si>
  <si>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</si>
  <si>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</si>
  <si>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</si>
  <si>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</si>
  <si>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</si>
  <si>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</si>
  <si>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</si>
  <si>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</si>
  <si>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</si>
  <si>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</si>
  <si>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</si>
  <si>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</si>
  <si>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</si>
  <si>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</si>
  <si>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</si>
  <si>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</si>
  <si>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</si>
  <si>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</si>
  <si>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</si>
  <si>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</si>
  <si>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</si>
  <si>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</si>
  <si>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</si>
  <si>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</si>
  <si>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</si>
  <si>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</si>
  <si>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</si>
  <si>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</si>
  <si>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</si>
  <si>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</si>
  <si>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</si>
  <si>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</si>
  <si>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</si>
  <si>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</si>
  <si>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</si>
  <si>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</si>
  <si>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</si>
  <si>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</si>
  <si>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</si>
  <si>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</si>
  <si>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</si>
  <si>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</si>
  <si>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</si>
  <si>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</si>
  <si>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</si>
  <si>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</si>
  <si>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</si>
  <si>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</si>
  <si>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</si>
  <si>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</si>
  <si>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</si>
  <si>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</si>
  <si>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</si>
  <si>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</si>
  <si>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</si>
  <si>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</si>
  <si>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</si>
  <si>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</si>
  <si>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</si>
  <si>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</si>
  <si>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</si>
  <si>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</si>
  <si>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</si>
  <si>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</si>
  <si>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</si>
  <si>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</si>
  <si>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</si>
  <si>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</si>
  <si>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</si>
  <si>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</si>
  <si>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</si>
  <si>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</si>
  <si>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</si>
  <si>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</si>
  <si>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</si>
  <si>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</si>
  <si>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</si>
  <si>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</si>
  <si>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</si>
  <si>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</si>
  <si>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</si>
  <si>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</si>
  <si>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</si>
  <si>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</si>
  <si>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</si>
  <si>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</si>
  <si>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</si>
  <si>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</si>
  <si>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</si>
  <si>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</si>
  <si>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</si>
  <si>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</si>
  <si>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</si>
  <si>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</si>
  <si>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</si>
  <si>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</si>
  <si>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</si>
  <si>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</si>
  <si>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</si>
  <si>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</si>
  <si>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</si>
  <si>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</si>
  <si>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</si>
  <si>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</si>
  <si>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</si>
  <si>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</si>
  <si>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</si>
  <si>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</si>
  <si>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</si>
  <si>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</si>
  <si>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</si>
  <si>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</si>
  <si>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</si>
  <si>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</si>
  <si>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</si>
  <si>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</si>
  <si>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</si>
  <si>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</si>
  <si>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</si>
  <si>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</si>
  <si>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</si>
  <si>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</si>
  <si>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</si>
  <si>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</si>
  <si>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</si>
  <si>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</si>
  <si>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</si>
  <si>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</si>
  <si>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</si>
  <si>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</si>
  <si>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</si>
  <si>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</si>
  <si>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</si>
  <si>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</si>
  <si>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</si>
  <si>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</si>
  <si>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</si>
  <si>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</si>
  <si>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</si>
  <si>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</si>
  <si>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</si>
  <si>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</si>
  <si>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</si>
  <si>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</si>
  <si>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</si>
  <si>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</si>
  <si>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</si>
  <si>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</si>
  <si>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</si>
  <si>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</si>
  <si>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</si>
  <si>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</si>
  <si>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</si>
  <si>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</si>
  <si>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</si>
  <si>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</si>
  <si>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</si>
  <si>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</si>
  <si>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</si>
  <si>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</si>
  <si>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</si>
  <si>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</si>
  <si>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</si>
  <si>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</si>
  <si>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</si>
  <si>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</si>
  <si>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</si>
  <si>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</si>
  <si>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</si>
  <si>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</si>
  <si>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</si>
  <si>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</si>
  <si>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</si>
  <si>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</si>
  <si>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</si>
  <si>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</si>
  <si>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</si>
  <si>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</si>
  <si>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</si>
  <si>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</si>
  <si>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</si>
  <si>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</si>
  <si>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</si>
  <si>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</si>
  <si>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</si>
  <si>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</si>
  <si>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</si>
  <si>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</si>
  <si>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</si>
  <si>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</si>
  <si>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</si>
  <si>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</si>
  <si>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</si>
  <si>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</si>
  <si>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</si>
  <si>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</si>
  <si>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</si>
  <si>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</si>
  <si>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</si>
  <si>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</si>
  <si>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</si>
  <si>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</si>
  <si>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</si>
  <si>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</si>
  <si>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</si>
  <si>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</si>
  <si>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</si>
  <si>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</si>
  <si>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</si>
  <si>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</si>
  <si>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</si>
  <si>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</si>
  <si>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</si>
  <si>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</si>
  <si>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</si>
  <si>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</si>
  <si>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</si>
  <si>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</si>
  <si>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</si>
  <si>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</si>
  <si>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</si>
  <si>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</si>
  <si>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</si>
  <si>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</si>
  <si>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</si>
  <si>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</si>
  <si>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</si>
  <si>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</si>
  <si>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</si>
  <si>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</si>
  <si>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</si>
  <si>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</si>
  <si>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</si>
  <si>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</si>
  <si>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</si>
  <si>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</si>
  <si>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</si>
  <si>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</si>
  <si>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</si>
  <si>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</si>
  <si>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</si>
  <si>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</si>
  <si>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</si>
  <si>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</si>
  <si>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</si>
  <si>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</si>
  <si>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</si>
  <si>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</si>
  <si>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</si>
  <si>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</si>
  <si>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</si>
  <si>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</si>
  <si>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</si>
  <si>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</si>
  <si>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</si>
  <si>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</si>
  <si>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</si>
  <si>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</si>
  <si>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</si>
  <si>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</si>
  <si>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</si>
  <si>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</si>
  <si>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</si>
  <si>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</si>
  <si>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</si>
  <si>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</si>
  <si>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</si>
  <si>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</si>
  <si>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</si>
  <si>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</si>
  <si>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</si>
  <si>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</si>
  <si>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</si>
  <si>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</si>
  <si>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</si>
  <si>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</si>
  <si>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</si>
  <si>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</si>
  <si>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</si>
  <si>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</si>
  <si>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</si>
  <si>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</si>
  <si>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</si>
  <si>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</si>
  <si>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</si>
  <si>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</si>
  <si>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</si>
  <si>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</si>
  <si>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</si>
  <si>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</si>
  <si>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</si>
  <si>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</si>
  <si>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</si>
  <si>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</si>
  <si>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</si>
  <si>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</si>
  <si>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</si>
  <si>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</si>
  <si>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</si>
  <si>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</si>
  <si>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</si>
  <si>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</si>
  <si>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</si>
  <si>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</si>
  <si>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</si>
  <si>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</si>
  <si>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</si>
  <si>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</si>
  <si>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</si>
  <si>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</si>
  <si>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</si>
  <si>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</si>
  <si>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</si>
  <si>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</si>
  <si>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</si>
  <si>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</si>
  <si>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</si>
  <si>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</si>
  <si>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</si>
  <si>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</si>
  <si>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</si>
  <si>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</si>
  <si>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</si>
  <si>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</si>
  <si>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</si>
  <si>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</si>
  <si>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</si>
  <si>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</si>
  <si>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</si>
  <si>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</si>
  <si>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</si>
  <si>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</si>
  <si>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</si>
  <si>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</si>
  <si>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</si>
  <si>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</si>
  <si>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</si>
  <si>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</si>
  <si>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</si>
  <si>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</si>
  <si>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</si>
  <si>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</si>
  <si>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</si>
  <si>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</si>
  <si>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</si>
  <si>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</si>
  <si>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</si>
  <si>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</si>
  <si>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</si>
  <si>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</si>
  <si>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</si>
  <si>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</si>
  <si>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</si>
  <si>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</si>
  <si>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</si>
  <si>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</si>
  <si>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</si>
  <si>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</si>
  <si>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</si>
  <si>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</si>
  <si>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</si>
  <si>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</si>
  <si>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</si>
  <si>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</si>
  <si>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</si>
  <si>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</si>
  <si>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</si>
  <si>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</si>
  <si>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</si>
  <si>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</si>
  <si>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</si>
  <si>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</si>
  <si>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</si>
  <si>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</si>
  <si>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</si>
  <si>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</si>
  <si>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</si>
  <si>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</si>
  <si>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</si>
  <si>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</si>
  <si>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</si>
  <si>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</si>
  <si>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</si>
  <si>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</si>
  <si>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</si>
  <si>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</si>
  <si>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</si>
  <si>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</si>
  <si>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</si>
  <si>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</si>
  <si>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</si>
  <si>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</si>
  <si>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</si>
  <si>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</si>
  <si>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</si>
  <si>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</si>
  <si>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</si>
  <si>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</si>
  <si>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</si>
  <si>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</si>
  <si>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</si>
  <si>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</si>
  <si>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</si>
  <si>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</si>
  <si>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</si>
  <si>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</si>
  <si>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</si>
  <si>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</si>
  <si>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</si>
  <si>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</si>
  <si>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</si>
  <si>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</si>
  <si>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</si>
  <si>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</si>
  <si>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</si>
  <si>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</si>
  <si>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</si>
  <si>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</si>
  <si>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</si>
  <si>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</si>
  <si>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</si>
  <si>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</si>
  <si>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</si>
  <si>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</si>
  <si>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</si>
  <si>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</si>
  <si>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</si>
  <si>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</si>
  <si>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</si>
  <si>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</si>
  <si>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</si>
  <si>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</si>
  <si>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</si>
  <si>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</si>
  <si>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</si>
  <si>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</si>
  <si>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</si>
  <si>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</si>
  <si>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</si>
  <si>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</si>
  <si>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</si>
  <si>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</si>
  <si>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</si>
  <si>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</si>
  <si>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</si>
  <si>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</si>
  <si>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</si>
  <si>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</si>
  <si>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</si>
  <si>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</si>
  <si>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</si>
  <si>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</si>
  <si>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</si>
  <si>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</si>
  <si>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</si>
  <si>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</si>
  <si>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</si>
  <si>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</si>
  <si>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</si>
  <si>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</si>
  <si>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</si>
  <si>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</si>
  <si>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</si>
  <si>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</si>
  <si>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</si>
  <si>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</si>
  <si>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</si>
  <si>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</si>
  <si>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</si>
  <si>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</si>
  <si>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</si>
  <si>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</si>
  <si>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</si>
  <si>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</si>
  <si>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</si>
  <si>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</si>
  <si>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</si>
  <si>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</si>
  <si>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</si>
  <si>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</si>
  <si>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</si>
  <si>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</si>
  <si>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</si>
  <si>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</si>
  <si>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</si>
  <si>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</si>
  <si>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</si>
  <si>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</si>
  <si>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</si>
  <si>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</si>
  <si>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</si>
  <si>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</si>
  <si>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</si>
  <si>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</si>
  <si>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</si>
  <si>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</si>
  <si>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</si>
  <si>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</si>
  <si>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</si>
  <si>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</si>
  <si>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</si>
  <si>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</si>
  <si>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</si>
  <si>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</si>
  <si>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</si>
  <si>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</si>
  <si>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</si>
  <si>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</si>
  <si>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</si>
  <si>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</si>
  <si>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</si>
  <si>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</si>
  <si>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</si>
  <si>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</si>
  <si>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</si>
  <si>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</si>
  <si>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</si>
  <si>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</si>
  <si>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</si>
  <si>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</si>
  <si>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</si>
  <si>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</si>
  <si>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</si>
  <si>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</si>
  <si>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</si>
  <si>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</si>
  <si>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</si>
  <si>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</si>
  <si>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</si>
  <si>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</si>
  <si>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</si>
  <si>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</si>
  <si>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</si>
  <si>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</si>
  <si>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</si>
  <si>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</si>
  <si>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</si>
  <si>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</si>
  <si>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</si>
  <si>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</si>
  <si>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</si>
  <si>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</si>
  <si>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</si>
  <si>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</si>
  <si>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</si>
  <si>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</si>
  <si>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</si>
  <si>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</si>
  <si>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</si>
  <si>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</si>
  <si>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</si>
  <si>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</si>
  <si>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</si>
  <si>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</si>
  <si>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</si>
  <si>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</si>
  <si>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</si>
  <si>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</si>
  <si>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</si>
  <si>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</si>
  <si>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</si>
  <si>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</si>
  <si>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</si>
  <si>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</si>
  <si>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</si>
  <si>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</si>
  <si>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</si>
  <si>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</si>
  <si>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</si>
  <si>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</si>
  <si>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</si>
  <si>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</si>
  <si>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</si>
  <si>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</si>
  <si>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</si>
  <si>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</si>
  <si>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</si>
  <si>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</si>
  <si>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</si>
  <si>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</si>
  <si>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</si>
  <si>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</si>
  <si>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</si>
  <si>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</si>
  <si>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</si>
  <si>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</si>
  <si>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</si>
  <si>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</si>
  <si>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</si>
  <si>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</si>
  <si>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</si>
  <si>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</si>
  <si>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</si>
  <si>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</si>
  <si>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</si>
  <si>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</si>
  <si>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</si>
  <si>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</si>
  <si>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</si>
  <si>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</si>
  <si>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</si>
  <si>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</si>
  <si>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</si>
  <si>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</si>
  <si>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</si>
  <si>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</si>
  <si>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</si>
  <si>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</si>
  <si>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</si>
  <si>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</si>
  <si>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</si>
  <si>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</si>
  <si>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</si>
  <si>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</si>
  <si>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</si>
  <si>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</si>
  <si>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</si>
  <si>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</si>
  <si>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</si>
  <si>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</si>
  <si>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</si>
  <si>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</si>
  <si>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</si>
  <si>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</si>
  <si>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</si>
  <si>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</si>
  <si>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</si>
  <si>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</si>
  <si>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</si>
  <si>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</si>
  <si>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</si>
  <si>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</si>
  <si>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</si>
  <si>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</si>
  <si>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</si>
  <si>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</si>
  <si>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</si>
  <si>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</si>
  <si>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</si>
  <si>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</si>
  <si>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</si>
  <si>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</si>
  <si>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</si>
  <si>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</si>
  <si>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</si>
  <si>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</si>
  <si>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</si>
  <si>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</si>
  <si>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</si>
  <si>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</si>
  <si>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</si>
  <si>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</si>
  <si>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</si>
  <si>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</si>
  <si>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</si>
  <si>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</si>
  <si>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</si>
  <si>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</si>
  <si>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</si>
  <si>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</si>
  <si>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</si>
  <si>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</si>
  <si>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</si>
  <si>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</si>
  <si>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</si>
  <si>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</si>
  <si>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</si>
  <si>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</si>
  <si>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</si>
  <si>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</si>
  <si>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</si>
  <si>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</si>
  <si>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</si>
  <si>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</si>
  <si>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</si>
  <si>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</si>
  <si>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</si>
  <si>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</si>
  <si>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</si>
  <si>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</si>
  <si>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</si>
  <si>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</si>
  <si>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</si>
  <si>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</si>
  <si>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</si>
  <si>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</si>
  <si>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</si>
  <si>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</si>
  <si>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</si>
  <si>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</si>
  <si>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</si>
  <si>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</si>
  <si>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</si>
  <si>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</si>
  <si>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</si>
  <si>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</si>
  <si>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</si>
  <si>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</si>
  <si>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</si>
  <si>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</si>
  <si>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</si>
  <si>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</si>
  <si>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</si>
  <si>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</si>
  <si>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</si>
  <si>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</si>
  <si>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</si>
  <si>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</si>
  <si>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</si>
  <si>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</si>
  <si>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</si>
  <si>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</si>
  <si>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</si>
  <si>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</si>
  <si>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</si>
  <si>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</si>
  <si>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</si>
  <si>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</si>
  <si>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</si>
  <si>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</si>
  <si>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</si>
  <si>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</si>
  <si>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</si>
  <si>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</si>
  <si>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</si>
  <si>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</si>
  <si>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</si>
  <si>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</si>
  <si>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</si>
  <si>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</si>
  <si>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</si>
  <si>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</si>
  <si>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</si>
  <si>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</si>
  <si>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</si>
  <si>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</si>
  <si>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</si>
  <si>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</si>
  <si>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</si>
  <si>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</si>
  <si>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</si>
  <si>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</si>
  <si>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</si>
  <si>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</si>
  <si>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</si>
  <si>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</si>
  <si>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</si>
  <si>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</si>
  <si>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</si>
  <si>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</si>
  <si>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</si>
  <si>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</si>
  <si>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</si>
  <si>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</si>
  <si>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</si>
  <si>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</si>
  <si>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</si>
  <si>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</si>
  <si>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</si>
  <si>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</si>
  <si>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</si>
  <si>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</si>
  <si>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</si>
  <si>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</si>
  <si>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</si>
  <si>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</si>
  <si>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</si>
  <si>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</si>
  <si>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</si>
  <si>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</si>
  <si>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</si>
  <si>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</si>
  <si>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</si>
  <si>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</si>
  <si>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</si>
  <si>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</si>
  <si>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</si>
  <si>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</si>
  <si>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</si>
  <si>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</si>
  <si>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</si>
  <si>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</si>
  <si>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</si>
  <si>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</si>
  <si>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</si>
  <si>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</si>
  <si>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</si>
  <si>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</si>
  <si>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</si>
  <si>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</si>
  <si>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</si>
  <si>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</si>
  <si>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</si>
  <si>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</si>
  <si>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</si>
  <si>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</si>
  <si>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</si>
  <si>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</si>
  <si>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</si>
  <si>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</si>
  <si>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</si>
  <si>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</si>
  <si>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</si>
  <si>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</si>
  <si>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</si>
  <si>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</si>
  <si>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</si>
  <si>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</si>
  <si>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</si>
  <si>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</si>
  <si>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</si>
  <si>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</si>
  <si>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</si>
  <si>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</si>
  <si>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</si>
  <si>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</si>
  <si>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</si>
  <si>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</si>
  <si>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</si>
  <si>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</si>
  <si>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</si>
  <si>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</si>
  <si>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</si>
  <si>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</si>
  <si>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</si>
  <si>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</si>
  <si>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</si>
  <si>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</si>
  <si>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</si>
  <si>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</si>
  <si>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</si>
  <si>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</si>
  <si>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</si>
  <si>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</si>
  <si>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</si>
  <si>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</si>
  <si>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</si>
  <si>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</si>
  <si>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</si>
  <si>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</si>
  <si>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</si>
  <si>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</si>
  <si>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</si>
  <si>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</si>
  <si>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</si>
  <si>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</si>
  <si>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</si>
  <si>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</si>
  <si>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</si>
  <si>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</si>
  <si>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</si>
  <si>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</si>
  <si>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</si>
  <si>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</si>
  <si>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</si>
  <si>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</si>
  <si>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</si>
  <si>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</si>
  <si>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</si>
  <si>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</si>
  <si>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</si>
  <si>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</si>
  <si>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</si>
  <si>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</si>
  <si>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</si>
  <si>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</si>
  <si>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</si>
  <si>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</si>
  <si>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</si>
  <si>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</si>
  <si>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</si>
  <si>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</si>
  <si>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</si>
  <si>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</si>
  <si>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</si>
  <si>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</si>
  <si>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</si>
  <si>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</si>
  <si>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</si>
  <si>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</si>
  <si>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</si>
  <si>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</si>
  <si>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</si>
  <si>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</si>
  <si>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</si>
  <si>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</si>
  <si>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</si>
  <si>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</si>
  <si>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</si>
  <si>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</si>
  <si>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</si>
  <si>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</si>
  <si>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</si>
  <si>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</si>
  <si>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</si>
  <si>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</si>
  <si>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</si>
  <si>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</si>
  <si>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</si>
  <si>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</si>
  <si>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</si>
  <si>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</si>
  <si>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</si>
  <si>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</si>
  <si>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</si>
  <si>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</si>
  <si>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</si>
  <si>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</si>
  <si>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</si>
  <si>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</si>
  <si>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</si>
  <si>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</si>
  <si>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</si>
  <si>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</si>
  <si>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</si>
  <si>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</si>
  <si>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</si>
  <si>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</si>
  <si>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</si>
  <si>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</si>
  <si>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</si>
  <si>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</si>
  <si>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</si>
  <si>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</si>
  <si>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</si>
  <si>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</si>
  <si>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</si>
  <si>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</si>
  <si>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</si>
  <si>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</si>
  <si>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</si>
  <si>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</si>
  <si>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</si>
  <si>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</si>
  <si>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</si>
  <si>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</si>
  <si>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</si>
  <si>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</si>
  <si>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</si>
  <si>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</si>
  <si>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</si>
  <si>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</si>
  <si>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</si>
  <si>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</si>
  <si>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</si>
  <si>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</si>
  <si>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</si>
  <si>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</si>
  <si>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</si>
  <si>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</si>
  <si>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</si>
  <si>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</si>
  <si>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</si>
  <si>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</si>
  <si>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</si>
  <si>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</si>
  <si>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</si>
  <si>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</si>
  <si>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</si>
  <si>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</si>
  <si>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</si>
  <si>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</si>
  <si>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</si>
  <si>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</si>
  <si>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</si>
  <si>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</si>
  <si>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</si>
  <si>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</si>
  <si>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</si>
  <si>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</si>
  <si>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</si>
  <si>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</si>
  <si>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</si>
  <si>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</si>
  <si>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</si>
  <si>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</si>
  <si>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</si>
  <si>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</si>
  <si>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</si>
  <si>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</si>
  <si>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</si>
  <si>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</si>
  <si>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</si>
  <si>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</si>
  <si>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</si>
  <si>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</si>
  <si>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</si>
  <si>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</si>
  <si>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</si>
  <si>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</si>
  <si>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</si>
  <si>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</si>
  <si>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</si>
  <si>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</si>
  <si>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</si>
  <si>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</si>
  <si>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</si>
  <si>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</si>
  <si>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</si>
  <si>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</si>
  <si>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</si>
  <si>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</si>
  <si>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</si>
  <si>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</si>
  <si>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</si>
  <si>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</si>
  <si>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</si>
  <si>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</si>
  <si>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</si>
  <si>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</si>
  <si>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</si>
  <si>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</si>
  <si>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</si>
  <si>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</si>
  <si>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</si>
  <si>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</si>
  <si>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</si>
  <si>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</si>
  <si>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</si>
  <si>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</si>
  <si>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</si>
  <si>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</si>
  <si>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</si>
  <si>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</si>
  <si>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</si>
  <si>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</si>
  <si>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</si>
  <si>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</si>
  <si>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</si>
  <si>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</si>
  <si>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</si>
  <si>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</si>
  <si>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</si>
  <si>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</si>
  <si>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</si>
  <si>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</si>
  <si>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</si>
  <si>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</si>
  <si>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</si>
  <si>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</si>
  <si>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</si>
  <si>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</si>
  <si>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</si>
  <si>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</si>
  <si>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</si>
  <si>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</si>
  <si>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</si>
  <si>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</si>
  <si>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</si>
  <si>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</si>
  <si>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</si>
  <si>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</si>
  <si>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</si>
  <si>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</si>
  <si>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</si>
  <si>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</si>
  <si>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</si>
  <si>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</si>
  <si>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</si>
  <si>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</si>
  <si>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</si>
  <si>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</si>
  <si>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</si>
  <si>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</si>
  <si>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</si>
  <si>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</si>
  <si>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</si>
  <si>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</si>
  <si>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</si>
  <si>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</si>
  <si>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</si>
  <si>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</si>
  <si>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</si>
  <si>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</si>
  <si>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</si>
  <si>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</si>
  <si>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</si>
  <si>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</si>
  <si>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</si>
  <si>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</si>
  <si>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</si>
  <si>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</si>
  <si>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</si>
  <si>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</si>
  <si>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</si>
  <si>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</si>
  <si>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</si>
  <si>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</si>
  <si>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</si>
  <si>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</si>
  <si>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</si>
  <si>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</si>
  <si>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</si>
  <si>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</si>
  <si>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</si>
  <si>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</si>
  <si>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</si>
  <si>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</si>
  <si>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</si>
  <si>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</si>
  <si>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</si>
  <si>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</si>
  <si>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</si>
  <si>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</si>
  <si>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</si>
  <si>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</si>
  <si>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</si>
  <si>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</si>
  <si>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</si>
  <si>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</si>
  <si>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</si>
  <si>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</si>
  <si>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</si>
  <si>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</si>
  <si>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</si>
  <si>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</si>
  <si>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</si>
  <si>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</si>
  <si>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</si>
  <si>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</si>
  <si>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</si>
  <si>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</si>
  <si>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</si>
  <si>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</si>
  <si>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</si>
  <si>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</si>
  <si>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</si>
  <si>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</si>
  <si>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</si>
  <si>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</si>
  <si>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</si>
  <si>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</si>
  <si>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</si>
  <si>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</si>
  <si>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</si>
  <si>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</si>
  <si>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</si>
  <si>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</si>
  <si>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</si>
  <si>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</si>
  <si>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</si>
  <si>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</si>
  <si>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</si>
  <si>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</si>
  <si>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</si>
  <si>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</si>
  <si>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</si>
  <si>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</si>
  <si>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</si>
  <si>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</si>
  <si>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</si>
  <si>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</si>
  <si>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</si>
  <si>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</si>
  <si>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</si>
  <si>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</si>
  <si>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</si>
  <si>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</si>
  <si>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</si>
  <si>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</si>
  <si>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</si>
  <si>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</si>
  <si>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</si>
  <si>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</si>
  <si>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</si>
  <si>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</si>
  <si>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</si>
  <si>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</si>
  <si>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</si>
  <si>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</si>
  <si>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</si>
  <si>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</si>
  <si>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</si>
  <si>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</si>
  <si>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</si>
  <si>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</si>
  <si>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</si>
  <si>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</si>
  <si>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</si>
  <si>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</si>
  <si>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</si>
  <si>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</si>
  <si>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</si>
  <si>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</si>
  <si>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</si>
  <si>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</si>
  <si>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</si>
  <si>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</si>
  <si>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</si>
  <si>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</si>
  <si>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</si>
  <si>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</si>
  <si>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</si>
  <si>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</si>
  <si>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</si>
  <si>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</si>
  <si>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</si>
  <si>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</si>
  <si>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</si>
  <si>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</si>
  <si>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</si>
  <si>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</si>
  <si>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</si>
  <si>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</si>
  <si>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</si>
  <si>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</si>
  <si>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</si>
  <si>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</si>
  <si>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</si>
  <si>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</si>
  <si>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</si>
  <si>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</si>
  <si>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</si>
  <si>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</si>
  <si>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</si>
  <si>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</si>
  <si>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</si>
  <si>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</si>
  <si>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</si>
  <si>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</si>
  <si>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</si>
  <si>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</si>
  <si>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</si>
  <si>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</si>
  <si>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</si>
  <si>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</si>
  <si>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</si>
  <si>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</si>
  <si>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</si>
  <si>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</si>
  <si>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</si>
  <si>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</si>
  <si>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</si>
  <si>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</si>
  <si>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</si>
  <si>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</si>
  <si>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</si>
  <si>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</si>
  <si>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</si>
  <si>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</si>
  <si>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</si>
  <si>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</si>
  <si>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</si>
  <si>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</si>
  <si>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</si>
  <si>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</si>
  <si>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</si>
  <si>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</si>
  <si>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</si>
  <si>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</si>
  <si>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</si>
  <si>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</si>
  <si>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</si>
  <si>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</si>
  <si>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</si>
  <si>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</si>
  <si>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</si>
  <si>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</si>
  <si>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</si>
  <si>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</si>
  <si>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</si>
  <si>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</si>
  <si>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</si>
  <si>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</si>
  <si>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</si>
  <si>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</si>
  <si>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</si>
  <si>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</si>
  <si>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</si>
  <si>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</si>
  <si>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</si>
  <si>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</si>
  <si>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</si>
  <si>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</si>
  <si>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</si>
  <si>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</si>
  <si>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</si>
  <si>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</si>
  <si>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</si>
  <si>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</si>
  <si>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</si>
  <si>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</si>
  <si>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</si>
  <si>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</si>
  <si>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</si>
  <si>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</si>
  <si>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</si>
  <si>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</si>
  <si>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</si>
  <si>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</si>
  <si>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</si>
  <si>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</si>
  <si>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</si>
  <si>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</si>
  <si>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</si>
  <si>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</si>
  <si>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</si>
  <si>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</si>
  <si>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</si>
  <si>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</si>
  <si>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</si>
  <si>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</si>
  <si>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</si>
  <si>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</si>
  <si>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</si>
  <si>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</si>
  <si>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</si>
  <si>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</si>
  <si>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</si>
  <si>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</si>
  <si>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</si>
  <si>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</si>
  <si>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</si>
  <si>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</si>
  <si>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</si>
  <si>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</si>
  <si>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</si>
  <si>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</si>
  <si>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</si>
  <si>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</si>
  <si>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</si>
  <si>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</si>
  <si>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</si>
  <si>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</si>
  <si>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</si>
  <si>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</si>
  <si>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</si>
  <si>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</si>
  <si>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</si>
  <si>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</si>
  <si>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</si>
  <si>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</si>
  <si>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</si>
  <si>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</si>
  <si>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</si>
  <si>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</si>
  <si>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</si>
  <si>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</si>
  <si>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</si>
  <si>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</si>
  <si>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</si>
  <si>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</si>
  <si>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</si>
  <si>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</si>
  <si>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</si>
  <si>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</si>
  <si>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</si>
  <si>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</si>
  <si>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</si>
  <si>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</si>
  <si>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</si>
  <si>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</si>
  <si>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</si>
  <si>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</si>
  <si>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</si>
  <si>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</si>
  <si>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</si>
  <si>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</si>
  <si>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</si>
  <si>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</si>
  <si>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</si>
  <si>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</si>
  <si>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</si>
  <si>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</si>
  <si>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</si>
  <si>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</si>
  <si>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</si>
  <si>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</si>
  <si>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</si>
  <si>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</si>
  <si>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</si>
  <si>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</si>
  <si>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</si>
  <si>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</si>
  <si>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</si>
  <si>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</si>
  <si>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</si>
  <si>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</si>
  <si>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</si>
  <si>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</si>
  <si>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</si>
  <si>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</si>
  <si>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</si>
  <si>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</si>
  <si>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</si>
  <si>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</si>
  <si>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</si>
  <si>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</si>
  <si>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</si>
  <si>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</si>
  <si>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</si>
  <si>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</si>
  <si>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</si>
  <si>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</si>
  <si>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</si>
  <si>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</si>
  <si>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</si>
  <si>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</si>
  <si>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</si>
  <si>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</si>
  <si>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</si>
  <si>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</si>
  <si>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</si>
  <si>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</si>
  <si>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</si>
  <si>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</si>
  <si>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</si>
  <si>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</si>
  <si>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</si>
  <si>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</si>
  <si>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</si>
  <si>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</si>
  <si>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</si>
  <si>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</si>
  <si>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</si>
  <si>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</si>
  <si>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</si>
  <si>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</si>
  <si>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</si>
  <si>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</si>
  <si>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</si>
  <si>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</si>
  <si>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</si>
  <si>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</si>
  <si>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</si>
  <si>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</si>
  <si>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</si>
  <si>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</si>
  <si>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</si>
  <si>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</si>
  <si>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</si>
  <si>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</si>
  <si>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</si>
  <si>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</si>
  <si>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</si>
  <si>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</si>
  <si>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</si>
  <si>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</si>
  <si>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</si>
  <si>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</si>
  <si>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</si>
  <si>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</si>
  <si>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</si>
  <si>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</si>
  <si>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</si>
  <si>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</si>
  <si>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</si>
  <si>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</si>
  <si>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</si>
  <si>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</si>
  <si>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</si>
  <si>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</si>
  <si>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</si>
  <si>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</si>
  <si>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</si>
  <si>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</si>
  <si>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</si>
  <si>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</si>
  <si>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</si>
  <si>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</si>
  <si>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</si>
  <si>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</si>
  <si>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</si>
  <si>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</si>
  <si>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</si>
  <si>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</si>
  <si>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</si>
  <si>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</si>
  <si>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</si>
  <si>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</si>
  <si>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</si>
  <si>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</si>
  <si>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</si>
  <si>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</si>
  <si>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</si>
  <si>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</si>
  <si>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</si>
  <si>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</si>
  <si>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</si>
  <si>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</si>
  <si>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</si>
  <si>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</si>
  <si>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</si>
  <si>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</si>
  <si>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</si>
  <si>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</si>
  <si>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</si>
  <si>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</si>
  <si>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</si>
  <si>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</si>
  <si>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</si>
  <si>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</si>
  <si>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</si>
  <si>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</si>
  <si>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</si>
  <si>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</si>
  <si>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</si>
  <si>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</si>
  <si>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</si>
  <si>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</si>
  <si>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</si>
  <si>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</si>
  <si>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</si>
  <si>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</si>
  <si>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</si>
  <si>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</si>
  <si>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</si>
  <si>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</si>
  <si>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</si>
  <si>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</si>
  <si>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</si>
  <si>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</si>
  <si>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</si>
  <si>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</si>
  <si>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</si>
  <si>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</si>
  <si>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</si>
  <si>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</si>
  <si>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</si>
  <si>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</si>
  <si>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</si>
  <si>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</si>
  <si>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</si>
  <si>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</si>
  <si>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</si>
  <si>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</si>
  <si>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</si>
  <si>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</si>
  <si>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</si>
  <si>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</si>
  <si>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</si>
  <si>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</si>
  <si>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</si>
  <si>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</si>
  <si>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</si>
  <si>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</si>
  <si>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</si>
  <si>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</si>
  <si>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</si>
  <si>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</si>
  <si>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</si>
  <si>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</si>
  <si>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</si>
  <si>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</si>
  <si>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</si>
  <si>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</si>
  <si>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</si>
  <si>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</si>
  <si>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</si>
  <si>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</si>
  <si>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</si>
  <si>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</si>
  <si>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</si>
  <si>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</si>
  <si>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</si>
  <si>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</si>
  <si>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</si>
  <si>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</si>
  <si>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</si>
  <si>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</si>
  <si>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</si>
  <si>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</si>
  <si>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</si>
  <si>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</si>
  <si>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</si>
  <si>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</si>
  <si>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</si>
  <si>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</si>
  <si>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</si>
  <si>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</si>
  <si>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</si>
  <si>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</si>
  <si>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</si>
  <si>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</si>
  <si>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</si>
  <si>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</si>
  <si>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</si>
  <si>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</si>
  <si>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</si>
  <si>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</si>
  <si>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</si>
  <si>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</si>
  <si>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</si>
  <si>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</si>
  <si>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</si>
  <si>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</si>
  <si>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</si>
  <si>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</si>
  <si>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</si>
  <si>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</si>
  <si>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</si>
  <si>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</si>
  <si>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</si>
  <si>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</si>
  <si>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</si>
  <si>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</si>
  <si>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</si>
  <si>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</si>
  <si>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</si>
  <si>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</si>
  <si>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</si>
  <si>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</si>
  <si>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</si>
  <si>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</si>
  <si>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</si>
  <si>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</si>
  <si>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</si>
  <si>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</si>
  <si>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</si>
  <si>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</si>
  <si>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</si>
  <si>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</si>
  <si>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</si>
  <si>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</si>
  <si>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</si>
  <si>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</si>
  <si>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</si>
  <si>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</si>
  <si>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</si>
  <si>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</si>
  <si>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</si>
  <si>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</si>
  <si>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</si>
  <si>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</si>
  <si>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</si>
  <si>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</si>
  <si>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</si>
  <si>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</si>
  <si>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</si>
  <si>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</si>
  <si>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</si>
  <si>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</si>
  <si>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</si>
  <si>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</si>
  <si>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</si>
  <si>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</si>
  <si>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</si>
  <si>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</si>
  <si>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</si>
  <si>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</si>
  <si>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</si>
  <si>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</si>
  <si>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</si>
  <si>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</si>
  <si>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</si>
  <si>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</si>
  <si>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</si>
  <si>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</si>
  <si>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</si>
  <si>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</si>
  <si>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</si>
  <si>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</si>
  <si>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</si>
  <si>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</si>
  <si>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</si>
  <si>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</si>
  <si>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</si>
  <si>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</si>
  <si>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</si>
  <si>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</si>
  <si>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</si>
  <si>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</si>
  <si>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</si>
  <si>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</si>
  <si>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</si>
  <si>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</si>
  <si>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</si>
  <si>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</si>
  <si>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</si>
  <si>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</si>
  <si>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</si>
  <si>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</si>
  <si>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</si>
  <si>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</si>
  <si>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</si>
  <si>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</si>
  <si>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</si>
  <si>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</si>
  <si>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</si>
  <si>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</si>
  <si>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</si>
  <si>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</si>
  <si>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</si>
  <si>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</si>
  <si>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</si>
  <si>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</si>
  <si>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</si>
  <si>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</si>
  <si>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</si>
  <si>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</si>
  <si>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</si>
  <si>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</si>
  <si>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</si>
  <si>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</si>
  <si>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</si>
  <si>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</si>
  <si>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</si>
  <si>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</si>
  <si>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</si>
  <si>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</si>
  <si>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</si>
  <si>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</si>
  <si>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</si>
  <si>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</si>
  <si>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</si>
  <si>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</si>
  <si>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</si>
  <si>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</si>
  <si>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</si>
  <si>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</si>
  <si>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</si>
  <si>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</si>
  <si>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</si>
  <si>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</si>
  <si>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</si>
  <si>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</si>
  <si>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</si>
  <si>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</si>
  <si>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</si>
  <si>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</si>
  <si>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</si>
  <si>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</si>
  <si>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</si>
  <si>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</si>
  <si>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</si>
  <si>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</si>
  <si>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</si>
  <si>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</si>
  <si>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</si>
  <si>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</si>
  <si>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</si>
  <si>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</si>
  <si>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</si>
  <si>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</si>
  <si>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</si>
  <si>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</si>
  <si>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</si>
  <si>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</si>
  <si>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</si>
  <si>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</si>
  <si>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</si>
  <si>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</si>
  <si>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</si>
  <si>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</si>
  <si>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</si>
  <si>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</si>
  <si>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</si>
  <si>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</si>
  <si>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</si>
  <si>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</si>
  <si>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</si>
  <si>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</si>
  <si>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</si>
  <si>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</si>
  <si>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</si>
  <si>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</si>
  <si>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</si>
  <si>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</si>
  <si>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</si>
  <si>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</si>
  <si>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</si>
  <si>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</si>
  <si>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</si>
  <si>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</si>
  <si>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</si>
  <si>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</si>
  <si>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</si>
  <si>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</si>
  <si>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</si>
  <si>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</si>
  <si>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</si>
  <si>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</si>
  <si>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</si>
  <si>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</si>
  <si>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</si>
  <si>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</si>
  <si>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</si>
  <si>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</si>
  <si>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</si>
  <si>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</si>
  <si>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</si>
  <si>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</si>
  <si>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</si>
  <si>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</si>
  <si>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</si>
  <si>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</si>
  <si>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</si>
  <si>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</si>
  <si>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</si>
  <si>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</si>
  <si>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</si>
  <si>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</si>
  <si>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</si>
  <si>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</si>
  <si>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</si>
  <si>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</si>
  <si>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</si>
  <si>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</si>
  <si>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</si>
  <si>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</si>
  <si>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</si>
  <si>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</si>
  <si>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</si>
  <si>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</si>
  <si>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</si>
  <si>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</si>
  <si>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</si>
  <si>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</si>
  <si>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</si>
  <si>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</si>
  <si>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</si>
  <si>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</si>
  <si>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</si>
  <si>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</si>
  <si>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</si>
  <si>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</si>
  <si>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</si>
  <si>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</si>
  <si>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</si>
  <si>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</si>
  <si>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</si>
  <si>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</si>
  <si>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</si>
  <si>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</si>
  <si>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</si>
  <si>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</si>
  <si>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</si>
  <si>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</si>
  <si>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</si>
  <si>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</si>
  <si>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</si>
  <si>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</si>
  <si>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</si>
  <si>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</si>
  <si>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</si>
  <si>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</si>
  <si>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</si>
  <si>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</si>
  <si>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</si>
  <si>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</si>
  <si>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</si>
  <si>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</si>
  <si>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</si>
  <si>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</si>
  <si>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</si>
  <si>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</si>
  <si>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</si>
  <si>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</si>
  <si>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</si>
  <si>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</si>
  <si>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</si>
  <si>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</si>
  <si>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</si>
  <si>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</si>
  <si>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</si>
  <si>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</si>
  <si>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</si>
  <si>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</si>
  <si>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</si>
  <si>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</si>
  <si>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</si>
  <si>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</si>
  <si>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</si>
  <si>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</si>
  <si>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</si>
  <si>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</si>
  <si>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</si>
  <si>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</si>
  <si>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</si>
  <si>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</si>
  <si>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</si>
  <si>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</si>
  <si>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</si>
  <si>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</si>
  <si>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</si>
  <si>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</si>
  <si>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</si>
  <si>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</si>
  <si>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</si>
  <si>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</si>
  <si>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</si>
  <si>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</si>
  <si>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</si>
  <si>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</si>
  <si>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</si>
  <si>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</si>
  <si>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</si>
  <si>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</si>
  <si>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</si>
  <si>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</si>
  <si>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</si>
  <si>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</si>
  <si>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</si>
  <si>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</si>
  <si>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</si>
  <si>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</si>
  <si>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</si>
  <si>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</si>
  <si>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</si>
  <si>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</si>
  <si>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</si>
  <si>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</si>
  <si>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</si>
  <si>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</si>
  <si>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</si>
  <si>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</si>
  <si>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</si>
  <si>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</si>
  <si>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</si>
  <si>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</si>
  <si>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</si>
  <si>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</si>
  <si>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</si>
  <si>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</si>
  <si>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</si>
  <si>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</si>
  <si>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</si>
  <si>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</si>
  <si>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</si>
  <si>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</si>
  <si>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</si>
  <si>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</si>
  <si>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</si>
  <si>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</si>
  <si>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</si>
  <si>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</si>
  <si>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</si>
  <si>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</si>
  <si>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</si>
  <si>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</si>
  <si>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</si>
  <si>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</si>
  <si>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</si>
  <si>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</si>
  <si>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</si>
  <si>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</si>
  <si>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</si>
  <si>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</si>
  <si>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</si>
  <si>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</si>
  <si>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</si>
  <si>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</si>
  <si>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</si>
  <si>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</si>
  <si>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</si>
  <si>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</si>
  <si>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</si>
  <si>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</si>
  <si>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</si>
  <si>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</si>
  <si>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</si>
  <si>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</si>
  <si>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</si>
  <si>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</si>
  <si>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</si>
  <si>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</si>
  <si>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</si>
  <si>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</si>
  <si>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</si>
  <si>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</si>
  <si>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</si>
  <si>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</si>
  <si>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</si>
  <si>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</si>
  <si>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</si>
  <si>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</si>
  <si>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</si>
  <si>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</si>
  <si>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</si>
  <si>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</si>
  <si>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</si>
  <si>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</si>
  <si>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</si>
  <si>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</si>
  <si>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</si>
  <si>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</si>
  <si>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</si>
  <si>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</si>
  <si>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</si>
  <si>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</si>
  <si>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</si>
  <si>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</si>
  <si>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</si>
  <si>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</si>
  <si>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</si>
  <si>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</si>
  <si>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</si>
  <si>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</si>
  <si>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</si>
  <si>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</si>
  <si>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</si>
  <si>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</si>
  <si>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</si>
  <si>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</si>
  <si>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</si>
  <si>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</si>
  <si>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</si>
  <si>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</si>
  <si>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</si>
  <si>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</si>
  <si>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</si>
  <si>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</si>
  <si>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</si>
  <si>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</si>
  <si>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</si>
  <si>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</si>
  <si>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</si>
  <si>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</si>
  <si>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</si>
  <si>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</si>
  <si>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</si>
  <si>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</si>
  <si>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</si>
  <si>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</si>
  <si>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</si>
  <si>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</si>
  <si>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</si>
  <si>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</si>
  <si>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</si>
  <si>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</si>
  <si>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</si>
  <si>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</si>
  <si>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</si>
  <si>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</si>
  <si>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</si>
  <si>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</si>
  <si>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</si>
  <si>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</si>
  <si>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</si>
  <si>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</si>
  <si>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</si>
  <si>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</si>
  <si>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</si>
  <si>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</si>
  <si>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</si>
  <si>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</si>
  <si>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</si>
  <si>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</si>
  <si>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</si>
  <si>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</si>
  <si>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</si>
  <si>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</si>
  <si>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</si>
  <si>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</si>
  <si>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</si>
  <si>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</si>
  <si>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</si>
  <si>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</si>
  <si>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</si>
  <si>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</si>
  <si>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</si>
  <si>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</si>
  <si>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</si>
  <si>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</si>
  <si>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</si>
  <si>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</si>
  <si>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</si>
  <si>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</si>
  <si>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</si>
  <si>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</si>
  <si>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</si>
  <si>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</si>
  <si>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</si>
  <si>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</si>
  <si>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</si>
  <si>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</si>
  <si>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</si>
  <si>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</si>
  <si>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</si>
  <si>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</si>
  <si>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</si>
  <si>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</si>
  <si>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</si>
  <si>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</si>
  <si>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</si>
  <si>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</si>
  <si>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</si>
  <si>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</si>
  <si>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</si>
  <si>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</si>
  <si>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</si>
  <si>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</si>
  <si>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</si>
  <si>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</si>
  <si>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</si>
  <si>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</si>
  <si>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</si>
  <si>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</si>
  <si>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</si>
  <si>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</si>
  <si>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</si>
  <si>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</si>
  <si>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</si>
  <si>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</si>
  <si>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</si>
  <si>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</si>
  <si>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</si>
  <si>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</si>
  <si>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</si>
  <si>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</si>
  <si>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</si>
  <si>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</si>
  <si>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</si>
  <si>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</si>
  <si>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</si>
  <si>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</si>
  <si>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</si>
  <si>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</si>
  <si>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</si>
  <si>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</si>
  <si>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</si>
  <si>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</si>
  <si>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</si>
  <si>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</si>
  <si>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</si>
  <si>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</si>
  <si>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</si>
  <si>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</si>
  <si>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</si>
  <si>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</si>
  <si>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</si>
  <si>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</si>
  <si>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</si>
  <si>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</si>
  <si>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</si>
  <si>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</si>
  <si>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</si>
  <si>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</si>
  <si>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</si>
  <si>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</si>
  <si>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</si>
  <si>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</si>
  <si>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</si>
  <si>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</si>
  <si>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</si>
  <si>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</si>
  <si>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</si>
  <si>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</si>
  <si>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</si>
  <si>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</si>
  <si>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</si>
  <si>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</si>
  <si>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</si>
  <si>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</si>
  <si>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</si>
  <si>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</si>
  <si>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</si>
  <si>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</si>
  <si>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</si>
  <si>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</si>
  <si>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</si>
  <si>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</si>
  <si>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</si>
  <si>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</si>
  <si>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</si>
  <si>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</si>
  <si>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</si>
  <si>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</si>
  <si>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</si>
  <si>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</si>
  <si>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</si>
  <si>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</si>
  <si>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</si>
  <si>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</si>
  <si>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</si>
  <si>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</si>
  <si>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</si>
  <si>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</si>
  <si>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</si>
  <si>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</si>
  <si>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</si>
  <si>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</si>
  <si>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</si>
  <si>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</si>
  <si>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</si>
  <si>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</si>
  <si>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</si>
  <si>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</si>
  <si>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</si>
  <si>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</si>
  <si>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</si>
  <si>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</si>
  <si>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</si>
  <si>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</si>
  <si>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</si>
  <si>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</si>
  <si>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</si>
  <si>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</si>
  <si>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</si>
  <si>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</si>
  <si>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</si>
  <si>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</si>
  <si>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</si>
  <si>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</si>
  <si>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</si>
  <si>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</si>
  <si>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</si>
  <si>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</si>
  <si>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</si>
  <si>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</si>
  <si>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</si>
  <si>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</si>
  <si>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</si>
  <si>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</si>
  <si>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</si>
  <si>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</si>
  <si>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</si>
  <si>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</si>
  <si>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</si>
  <si>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</si>
  <si>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</si>
  <si>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</si>
  <si>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</si>
  <si>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</si>
  <si>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</si>
  <si>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</si>
  <si>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</si>
  <si>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</si>
  <si>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</si>
  <si>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</si>
  <si>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</si>
  <si>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</si>
  <si>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</si>
  <si>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</si>
  <si>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</si>
  <si>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</si>
  <si>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</si>
  <si>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</si>
  <si>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</si>
  <si>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</si>
  <si>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</si>
  <si>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</si>
  <si>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</si>
  <si>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</si>
  <si>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</si>
  <si>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</si>
  <si>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</si>
  <si>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</si>
  <si>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</si>
  <si>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</si>
  <si>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</si>
  <si>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</si>
  <si>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</si>
  <si>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</si>
  <si>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</si>
  <si>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</si>
  <si>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</si>
  <si>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</si>
  <si>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</si>
  <si>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</si>
  <si>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</si>
  <si>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</si>
  <si>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</si>
  <si>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</si>
  <si>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</si>
  <si>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</si>
  <si>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</si>
  <si>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</si>
  <si>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</si>
  <si>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</si>
  <si>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</si>
  <si>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</si>
  <si>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</si>
  <si>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</si>
  <si>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</si>
  <si>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</si>
  <si>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</si>
  <si>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</si>
  <si>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</si>
  <si>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</si>
  <si>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</si>
  <si>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</si>
  <si>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</si>
  <si>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</si>
  <si>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</si>
  <si>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</si>
  <si>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</si>
  <si>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</si>
  <si>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</si>
  <si>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</si>
  <si>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</si>
  <si>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</si>
  <si>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</si>
  <si>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</si>
  <si>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</si>
  <si>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</si>
  <si>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</si>
  <si>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</si>
  <si>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</si>
  <si>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</si>
  <si>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</si>
  <si>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</si>
  <si>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</si>
  <si>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</si>
  <si>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</si>
  <si>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</si>
  <si>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</si>
  <si>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</si>
  <si>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</si>
  <si>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</si>
  <si>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</si>
  <si>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</si>
  <si>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</si>
  <si>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</si>
  <si>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</si>
  <si>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</si>
  <si>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</si>
  <si>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</si>
  <si>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</si>
  <si>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</si>
  <si>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</si>
  <si>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</si>
  <si>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</si>
  <si>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</si>
  <si>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</si>
  <si>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</si>
  <si>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</si>
  <si>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</si>
  <si>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</si>
  <si>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</si>
  <si>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</si>
  <si>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</si>
  <si>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</si>
  <si>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</si>
  <si>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</si>
  <si>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</si>
  <si>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</si>
  <si>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</si>
  <si>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</si>
  <si>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</si>
  <si>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</si>
  <si>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</si>
  <si>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</si>
  <si>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</si>
  <si>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</si>
  <si>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</si>
  <si>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</si>
  <si>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</si>
  <si>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</si>
  <si>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</si>
  <si>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</si>
  <si>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</si>
  <si>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</si>
  <si>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</si>
  <si>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</si>
  <si>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</si>
  <si>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</si>
  <si>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</si>
  <si>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</si>
  <si>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</si>
  <si>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</si>
  <si>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</si>
  <si>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</si>
  <si>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</si>
  <si>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</si>
  <si>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</si>
  <si>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</si>
  <si>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</si>
  <si>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</si>
  <si>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</si>
  <si>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</si>
  <si>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</si>
  <si>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</si>
  <si>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</si>
  <si>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</si>
  <si>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</si>
  <si>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</si>
  <si>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</si>
  <si>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</si>
  <si>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</si>
  <si>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</si>
  <si>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</si>
  <si>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</si>
  <si>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</si>
  <si>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</si>
  <si>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</si>
  <si>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</si>
  <si>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</si>
  <si>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</si>
  <si>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</si>
  <si>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</si>
  <si>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</si>
  <si>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</si>
  <si>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</si>
  <si>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</si>
  <si>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</si>
  <si>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</si>
  <si>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</si>
  <si>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</si>
  <si>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</si>
  <si>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</si>
  <si>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</si>
  <si>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</si>
  <si>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</si>
  <si>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</si>
  <si>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</si>
  <si>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</si>
  <si>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</si>
  <si>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</si>
  <si>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</si>
  <si>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</si>
  <si>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</si>
  <si>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</si>
  <si>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</si>
  <si>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</si>
  <si>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</si>
  <si>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</si>
  <si>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</si>
  <si>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</si>
  <si>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</si>
  <si>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</si>
  <si>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</si>
  <si>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</si>
  <si>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</si>
  <si>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</si>
  <si>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</si>
  <si>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</si>
  <si>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</si>
  <si>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</si>
  <si>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</si>
  <si>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</si>
  <si>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</si>
  <si>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</si>
  <si>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</si>
  <si>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</si>
  <si>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</si>
  <si>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</si>
  <si>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</si>
  <si>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</si>
  <si>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</si>
  <si>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</si>
  <si>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</si>
  <si>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</si>
  <si>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</si>
  <si>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</si>
  <si>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</si>
  <si>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</si>
  <si>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</si>
  <si>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</si>
  <si>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</si>
  <si>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</si>
  <si>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</si>
  <si>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</si>
  <si>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</si>
  <si>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</si>
  <si>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</si>
  <si>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</si>
  <si>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</si>
  <si>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</si>
  <si>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</si>
  <si>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</si>
  <si>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</si>
  <si>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</si>
  <si>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</si>
  <si>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</si>
  <si>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</si>
  <si>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</si>
  <si>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</si>
  <si>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</si>
  <si>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</si>
  <si>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</si>
  <si>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</si>
  <si>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</si>
  <si>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</si>
  <si>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</si>
  <si>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</si>
  <si>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</si>
  <si>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</si>
  <si>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</si>
  <si>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</si>
  <si>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</si>
  <si>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</si>
  <si>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</si>
  <si>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</si>
  <si>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</si>
  <si>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</si>
  <si>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</si>
  <si>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</si>
  <si>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</si>
  <si>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</si>
  <si>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</si>
  <si>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</si>
  <si>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</si>
  <si>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</si>
  <si>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</si>
  <si>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</si>
  <si>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</si>
  <si>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</si>
  <si>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</si>
  <si>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</si>
  <si>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</si>
  <si>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</si>
  <si>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</si>
  <si>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</si>
  <si>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</si>
  <si>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</si>
  <si>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</si>
  <si>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</si>
  <si>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</si>
  <si>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</si>
  <si>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</si>
  <si>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</si>
  <si>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</si>
  <si>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</si>
  <si>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</si>
  <si>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</si>
  <si>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</si>
  <si>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</si>
  <si>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</si>
  <si>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</si>
  <si>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</si>
  <si>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</si>
  <si>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</si>
  <si>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</si>
  <si>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</si>
  <si>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</si>
  <si>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</si>
  <si>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</si>
  <si>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</si>
  <si>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</si>
  <si>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</si>
  <si>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</si>
  <si>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</si>
  <si>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</si>
  <si>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</si>
  <si>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</si>
  <si>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</si>
  <si>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</si>
  <si>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</si>
  <si>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</si>
  <si>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</si>
  <si>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</si>
  <si>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</si>
  <si>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</si>
  <si>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</si>
  <si>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</si>
  <si>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</si>
  <si>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</si>
  <si>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</si>
  <si>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</si>
  <si>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</si>
  <si>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</si>
  <si>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</si>
  <si>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</si>
  <si>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</si>
  <si>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</si>
  <si>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</si>
  <si>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</si>
  <si>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</si>
  <si>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</si>
  <si>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</si>
  <si>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</si>
  <si>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</si>
  <si>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</si>
  <si>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</si>
  <si>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</si>
  <si>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</si>
  <si>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</si>
  <si>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</si>
  <si>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</si>
  <si>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</si>
  <si>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</si>
  <si>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</si>
  <si>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</si>
  <si>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</si>
  <si>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</si>
  <si>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</si>
  <si>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</si>
  <si>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</si>
  <si>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</si>
  <si>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</si>
  <si>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</si>
  <si>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</si>
  <si>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</si>
  <si>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</si>
  <si>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</si>
  <si>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</si>
  <si>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</si>
  <si>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</si>
  <si>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</si>
  <si>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</si>
  <si>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</si>
  <si>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</si>
  <si>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</si>
  <si>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</si>
  <si>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</si>
  <si>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</si>
  <si>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</si>
  <si>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</si>
  <si>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</si>
  <si>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</si>
  <si>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</si>
  <si>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</si>
  <si>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</si>
  <si>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</si>
  <si>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</si>
  <si>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</si>
  <si>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</si>
  <si>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</si>
  <si>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</si>
  <si>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</si>
  <si>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</si>
  <si>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</si>
  <si>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</si>
  <si>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</si>
  <si>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</si>
  <si>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</si>
  <si>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</si>
  <si>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</si>
  <si>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</si>
  <si>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</si>
  <si>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</si>
  <si>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</si>
  <si>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</si>
  <si>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</si>
  <si>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</si>
  <si>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</si>
  <si>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</si>
  <si>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</si>
  <si>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</si>
  <si>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</si>
  <si>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</si>
  <si>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</si>
  <si>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</si>
  <si>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</si>
  <si>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</si>
  <si>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</si>
  <si>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</si>
  <si>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</si>
  <si>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</si>
  <si>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</si>
  <si>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</si>
  <si>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</si>
  <si>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</si>
  <si>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</si>
  <si>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</si>
  <si>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</si>
  <si>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</si>
  <si>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</si>
  <si>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</si>
  <si>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</si>
  <si>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</si>
  <si>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</si>
  <si>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</si>
  <si>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</si>
  <si>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</si>
  <si>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</si>
  <si>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</si>
  <si>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</si>
  <si>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</si>
  <si>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</si>
  <si>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</si>
  <si>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</si>
  <si>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</si>
  <si>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</si>
  <si>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</si>
  <si>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</si>
  <si>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</si>
  <si>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</si>
  <si>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</si>
  <si>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</si>
  <si>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</si>
  <si>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</si>
  <si>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</si>
  <si>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</si>
  <si>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</si>
  <si>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</si>
  <si>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</si>
  <si>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</si>
  <si>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</si>
  <si>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</si>
  <si>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</si>
  <si>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</si>
  <si>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</si>
  <si>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</si>
  <si>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</si>
  <si>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</si>
  <si>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</si>
  <si>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</si>
  <si>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</si>
  <si>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</si>
  <si>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</si>
  <si>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</si>
  <si>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</si>
  <si>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</si>
  <si>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</si>
  <si>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</si>
  <si>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</si>
  <si>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</si>
  <si>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</si>
  <si>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</si>
  <si>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</si>
  <si>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</si>
  <si>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</si>
  <si>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</si>
  <si>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</si>
  <si>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</si>
  <si>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</si>
  <si>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</si>
  <si>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</si>
  <si>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</si>
  <si>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</si>
  <si>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</si>
  <si>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</si>
  <si>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</si>
  <si>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</si>
  <si>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</si>
  <si>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</si>
  <si>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</si>
  <si>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</si>
  <si>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</si>
  <si>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</si>
  <si>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</si>
  <si>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</si>
  <si>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</si>
  <si>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</si>
  <si>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</si>
  <si>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</si>
  <si>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</si>
  <si>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</si>
  <si>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</si>
  <si>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</si>
  <si>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</si>
  <si>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</si>
  <si>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</si>
  <si>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</si>
  <si>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</si>
  <si>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</si>
  <si>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</si>
  <si>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</si>
  <si>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</si>
  <si>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</si>
  <si>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</si>
  <si>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</si>
  <si>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</si>
  <si>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</si>
  <si>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</si>
  <si>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</si>
  <si>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</si>
  <si>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</si>
  <si>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</si>
  <si>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</si>
  <si>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</si>
  <si>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</si>
  <si>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</si>
  <si>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</si>
  <si>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</si>
  <si>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</si>
  <si>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</si>
  <si>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</si>
  <si>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</si>
  <si>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</si>
  <si>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</si>
  <si>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</si>
  <si>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</si>
  <si>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</si>
  <si>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</si>
  <si>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</si>
  <si>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</si>
  <si>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</si>
  <si>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</si>
  <si>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</si>
  <si>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</si>
  <si>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</si>
  <si>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</si>
  <si>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</si>
  <si>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</si>
  <si>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</si>
  <si>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</si>
  <si>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</si>
  <si>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</si>
  <si>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</si>
  <si>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</si>
  <si>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</si>
  <si>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</si>
  <si>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</si>
  <si>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</si>
  <si>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</si>
  <si>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</si>
  <si>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</si>
  <si>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</si>
  <si>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</si>
  <si>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</si>
  <si>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</si>
  <si>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</si>
  <si>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</si>
  <si>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</si>
  <si>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</si>
  <si>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</si>
  <si>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</si>
  <si>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</si>
  <si>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</si>
  <si>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</si>
  <si>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</si>
  <si>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</si>
  <si>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</si>
  <si>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</si>
  <si>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</si>
  <si>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</si>
  <si>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</si>
  <si>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</si>
  <si>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</si>
  <si>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</si>
  <si>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</si>
  <si>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</si>
  <si>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</si>
  <si>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</si>
  <si>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</si>
  <si>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</si>
  <si>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</si>
  <si>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</si>
  <si>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</si>
  <si>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</si>
  <si>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</si>
  <si>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</si>
  <si>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</si>
  <si>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</si>
  <si>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</si>
  <si>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</si>
  <si>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</si>
  <si>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</si>
  <si>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</si>
  <si>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</si>
  <si>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</si>
  <si>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</si>
  <si>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</si>
  <si>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</si>
  <si>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</si>
  <si>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</si>
  <si>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</si>
  <si>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</si>
  <si>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</si>
  <si>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</si>
  <si>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</si>
  <si>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</si>
  <si>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</si>
  <si>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</si>
  <si>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</si>
  <si>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</si>
  <si>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</si>
  <si>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</si>
  <si>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</si>
  <si>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</si>
  <si>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</si>
  <si>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</si>
  <si>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</si>
  <si>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</si>
  <si>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</si>
  <si>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</si>
  <si>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</si>
  <si>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</si>
  <si>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</si>
  <si>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</si>
  <si>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</si>
  <si>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</si>
  <si>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</si>
  <si>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</si>
  <si>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</si>
  <si>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</si>
  <si>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</si>
  <si>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</si>
  <si>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</si>
  <si>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</si>
  <si>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</si>
  <si>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</si>
  <si>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</si>
  <si>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</si>
  <si>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</si>
  <si>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</si>
  <si>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</si>
  <si>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</si>
  <si>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</si>
  <si>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</si>
  <si>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</si>
  <si>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</si>
  <si>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</si>
  <si>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</si>
  <si>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</si>
  <si>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</si>
  <si>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</si>
  <si>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</si>
  <si>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</si>
  <si>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</si>
  <si>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</si>
  <si>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</si>
  <si>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</si>
  <si>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</si>
  <si>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</si>
  <si>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</si>
  <si>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</si>
  <si>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</si>
  <si>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</si>
  <si>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</si>
  <si>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</si>
  <si>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</si>
  <si>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</si>
  <si>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</si>
  <si>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</si>
  <si>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</si>
  <si>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</si>
  <si>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</si>
  <si>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</si>
  <si>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</si>
  <si>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</si>
  <si>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</si>
  <si>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</si>
  <si>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</si>
  <si>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</si>
  <si>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</si>
  <si>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</si>
  <si>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</si>
  <si>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</si>
  <si>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</si>
  <si>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</si>
  <si>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</si>
  <si>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</si>
  <si>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</si>
  <si>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</si>
  <si>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</si>
  <si>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</si>
  <si>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</si>
  <si>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</si>
  <si>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</si>
  <si>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</si>
  <si>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</si>
  <si>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</si>
  <si>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</si>
  <si>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</si>
  <si>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</si>
  <si>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</si>
  <si>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</si>
  <si>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</si>
  <si>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</si>
  <si>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</si>
  <si>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</si>
  <si>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</si>
  <si>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</si>
  <si>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</si>
  <si>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</si>
  <si>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</si>
  <si>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</si>
  <si>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</si>
  <si>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</si>
  <si>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</si>
  <si>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</si>
  <si>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</si>
  <si>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</si>
  <si>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</si>
  <si>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</si>
  <si>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</si>
  <si>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</si>
  <si>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</si>
  <si>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</si>
  <si>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</si>
  <si>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</si>
  <si>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</si>
  <si>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</si>
  <si>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</si>
  <si>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</si>
  <si>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</si>
  <si>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</si>
  <si>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</si>
  <si>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</si>
  <si>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</si>
  <si>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</si>
  <si>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</si>
  <si>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</si>
  <si>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</si>
  <si>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</si>
  <si>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</si>
  <si>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</si>
  <si>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</si>
  <si>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</si>
  <si>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</si>
  <si>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</si>
  <si>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</si>
  <si>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</si>
  <si>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</si>
  <si>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</si>
  <si>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</si>
  <si>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</si>
  <si>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</si>
  <si>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</si>
  <si>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</si>
  <si>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</si>
  <si>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</si>
  <si>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</si>
  <si>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</si>
  <si>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</si>
  <si>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</si>
  <si>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</si>
  <si>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</si>
  <si>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</si>
  <si>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</si>
  <si>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</si>
  <si>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</si>
  <si>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</si>
  <si>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</si>
  <si>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</si>
  <si>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</si>
  <si>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</si>
  <si>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</si>
  <si>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</si>
  <si>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</si>
  <si>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</si>
  <si>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</si>
  <si>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</si>
  <si>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</si>
  <si>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</si>
  <si>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</si>
  <si>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</si>
  <si>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</si>
  <si>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</si>
  <si>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</si>
  <si>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</si>
  <si>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</si>
  <si>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</si>
  <si>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</si>
  <si>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</si>
  <si>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</si>
  <si>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</si>
  <si>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</si>
  <si>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</si>
  <si>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</si>
  <si>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</si>
  <si>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</si>
  <si>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</si>
  <si>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</si>
  <si>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</si>
  <si>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</si>
  <si>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</si>
  <si>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</si>
  <si>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</si>
  <si>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</si>
  <si>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</si>
  <si>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</si>
  <si>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</si>
  <si>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</si>
  <si>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</si>
  <si>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</si>
  <si>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</si>
  <si>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</si>
  <si>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</si>
  <si>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</si>
  <si>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</si>
  <si>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</si>
  <si>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</si>
  <si>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</si>
  <si>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</si>
  <si>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</si>
  <si>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</si>
  <si>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</si>
  <si>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</si>
  <si>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</si>
  <si>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</si>
  <si>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</si>
  <si>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</si>
  <si>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</si>
  <si>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</si>
  <si>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</si>
  <si>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</si>
  <si>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</si>
  <si>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</si>
  <si>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</si>
  <si>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</si>
  <si>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</si>
  <si>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</si>
  <si>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</si>
  <si>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</si>
  <si>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</si>
  <si>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</si>
  <si>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</si>
  <si>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</si>
  <si>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</si>
  <si>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</si>
  <si>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</si>
  <si>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</si>
  <si>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</si>
  <si>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</si>
  <si>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</si>
  <si>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</si>
  <si>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</si>
  <si>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</si>
  <si>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</si>
  <si>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</si>
  <si>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</si>
  <si>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</si>
  <si>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</si>
  <si>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</si>
  <si>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</si>
  <si>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</si>
  <si>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</si>
  <si>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</si>
  <si>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</si>
  <si>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</si>
  <si>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</si>
  <si>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</si>
  <si>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</si>
  <si>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</si>
  <si>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</si>
  <si>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</si>
  <si>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</si>
  <si>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</si>
  <si>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</si>
  <si>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</si>
  <si>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</si>
  <si>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</si>
  <si>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</si>
  <si>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</si>
  <si>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</si>
  <si>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</si>
  <si>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</si>
  <si>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</si>
  <si>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</si>
  <si>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</si>
  <si>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</si>
  <si>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</si>
  <si>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</si>
  <si>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</si>
  <si>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</si>
  <si>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</si>
  <si>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</si>
  <si>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</si>
  <si>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</si>
  <si>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</si>
  <si>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</si>
  <si>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</si>
  <si>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</si>
  <si>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</si>
  <si>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</si>
  <si>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</si>
  <si>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</si>
  <si>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</si>
  <si>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</si>
  <si>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</si>
  <si>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</si>
  <si>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</si>
  <si>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</si>
  <si>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</si>
  <si>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</si>
  <si>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</si>
  <si>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</si>
  <si>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</si>
  <si>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</si>
  <si>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</si>
  <si>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</si>
  <si>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</si>
  <si>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</si>
  <si>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</si>
  <si>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</si>
  <si>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</si>
  <si>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</si>
  <si>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</si>
  <si>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</si>
  <si>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</si>
  <si>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</si>
  <si>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</si>
  <si>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</si>
  <si>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</si>
  <si>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</si>
  <si>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</si>
  <si>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</si>
  <si>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</si>
  <si>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</si>
  <si>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</si>
  <si>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</si>
  <si>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</si>
  <si>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</si>
  <si>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</si>
  <si>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</si>
  <si>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</si>
  <si>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</si>
  <si>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</si>
  <si>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</si>
  <si>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</si>
  <si>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</si>
  <si>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</si>
  <si>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</si>
  <si>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</si>
  <si>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</si>
  <si>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</si>
  <si>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</si>
  <si>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</si>
  <si>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</si>
  <si>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</si>
  <si>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</si>
  <si>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</si>
  <si>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</si>
  <si>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</si>
  <si>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</si>
  <si>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</si>
  <si>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</si>
  <si>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</si>
  <si>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</si>
  <si>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</si>
  <si>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</si>
  <si>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</si>
  <si>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</si>
  <si>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</si>
  <si>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</si>
  <si>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</si>
  <si>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</si>
  <si>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</si>
  <si>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</si>
  <si>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</si>
  <si>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</si>
  <si>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</si>
  <si>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</si>
  <si>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</si>
  <si>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</si>
  <si>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</si>
  <si>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</si>
  <si>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</si>
  <si>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</si>
  <si>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</si>
  <si>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</si>
  <si>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</si>
  <si>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</si>
  <si>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</si>
  <si>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</si>
  <si>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</si>
  <si>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</si>
  <si>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</si>
  <si>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</si>
  <si>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</si>
  <si>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</si>
  <si>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</si>
  <si>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</si>
  <si>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</si>
  <si>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</si>
  <si>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</si>
  <si>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</si>
  <si>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</si>
  <si>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</si>
  <si>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</si>
  <si>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</si>
  <si>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</si>
  <si>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</si>
  <si>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</si>
  <si>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</si>
  <si>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</si>
  <si>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</si>
  <si>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</si>
  <si>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</si>
  <si>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</si>
  <si>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</si>
  <si>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</si>
  <si>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</si>
  <si>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</si>
  <si>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</si>
  <si>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</si>
  <si>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</si>
  <si>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</si>
  <si>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</si>
  <si>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</si>
  <si>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</si>
  <si>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</si>
  <si>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</si>
  <si>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</si>
  <si>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</si>
  <si>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</si>
  <si>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</si>
  <si>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</si>
  <si>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</si>
  <si>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</si>
  <si>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</si>
  <si>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</si>
  <si>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</si>
  <si>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</si>
  <si>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</si>
  <si>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</si>
  <si>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</si>
  <si>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</si>
  <si>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</si>
  <si>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</si>
  <si>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</si>
  <si>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</si>
  <si>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</si>
  <si>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</si>
  <si>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</si>
  <si>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</si>
  <si>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</si>
  <si>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</si>
  <si>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</si>
  <si>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</si>
  <si>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</si>
  <si>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</si>
  <si>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</si>
  <si>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</si>
  <si>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</si>
  <si>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</si>
  <si>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</si>
  <si>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</si>
  <si>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</si>
  <si>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</si>
  <si>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</si>
  <si>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</si>
  <si>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</si>
  <si>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</si>
  <si>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</si>
  <si>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</si>
  <si>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</si>
  <si>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</si>
  <si>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</si>
  <si>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</si>
  <si>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</si>
  <si>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</si>
  <si>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</si>
  <si>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</si>
  <si>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</si>
  <si>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</si>
  <si>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</si>
  <si>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</si>
  <si>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</si>
  <si>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</si>
  <si>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</si>
  <si>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</si>
  <si>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</si>
  <si>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</si>
  <si>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</si>
  <si>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</si>
  <si>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</si>
  <si>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</si>
  <si>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</si>
  <si>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</si>
  <si>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</si>
  <si>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</si>
  <si>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</si>
  <si>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</si>
  <si>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</si>
  <si>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</si>
  <si>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</si>
  <si>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</si>
  <si>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</si>
  <si>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</si>
  <si>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</si>
  <si>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</si>
  <si>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</si>
  <si>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</si>
  <si>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</si>
  <si>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</si>
  <si>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</si>
  <si>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</si>
  <si>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</si>
  <si>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</si>
  <si>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</si>
  <si>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</si>
  <si>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</si>
  <si>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</si>
  <si>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</si>
  <si>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</si>
  <si>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</si>
  <si>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</si>
  <si>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</si>
  <si>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</si>
  <si>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</si>
  <si>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</si>
  <si>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</si>
  <si>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</si>
  <si>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</si>
  <si>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</si>
  <si>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</si>
  <si>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</si>
  <si>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</si>
  <si>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</si>
  <si>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</si>
  <si>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</si>
  <si>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</si>
  <si>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</si>
  <si>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</si>
  <si>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</si>
  <si>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</si>
  <si>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</si>
  <si>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</si>
  <si>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</si>
  <si>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</si>
  <si>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</si>
  <si>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</si>
  <si>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</si>
  <si>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</si>
  <si>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</si>
  <si>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</si>
  <si>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</si>
  <si>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</si>
  <si>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</si>
  <si>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</si>
  <si>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</si>
  <si>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</si>
  <si>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</si>
  <si>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</si>
  <si>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</si>
  <si>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</si>
  <si>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</si>
  <si>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</si>
  <si>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</si>
  <si>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</si>
  <si>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</si>
  <si>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</si>
  <si>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</si>
  <si>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</si>
  <si>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</si>
  <si>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</si>
  <si>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</si>
  <si>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</si>
  <si>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</si>
  <si>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</si>
  <si>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</si>
  <si>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</si>
  <si>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</si>
  <si>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</si>
  <si>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</si>
  <si>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</si>
  <si>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</si>
  <si>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</si>
  <si>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</si>
  <si>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</si>
  <si>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</si>
  <si>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</si>
  <si>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</si>
  <si>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</si>
  <si>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</si>
  <si>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</si>
  <si>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</si>
  <si>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</si>
  <si>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</si>
  <si>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</si>
  <si>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</si>
  <si>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</si>
  <si>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</si>
  <si>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</si>
  <si>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</si>
  <si>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</si>
  <si>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</si>
  <si>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</si>
  <si>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</si>
  <si>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</si>
  <si>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</si>
  <si>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</si>
  <si>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</si>
  <si>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</si>
  <si>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</si>
  <si>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</si>
  <si>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</si>
  <si>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</si>
  <si>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</si>
  <si>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</si>
  <si>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</si>
  <si>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</si>
  <si>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</si>
  <si>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</si>
  <si>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</si>
  <si>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</si>
  <si>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</si>
  <si>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</si>
  <si>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</si>
  <si>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</si>
  <si>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</si>
  <si>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</si>
  <si>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</si>
  <si>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</si>
  <si>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</si>
  <si>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</si>
  <si>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</si>
  <si>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</si>
  <si>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</si>
  <si>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</si>
  <si>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</si>
  <si>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</si>
  <si>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</si>
  <si>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</si>
  <si>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</si>
  <si>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</si>
  <si>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</si>
  <si>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</si>
  <si>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</si>
  <si>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</si>
  <si>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</si>
  <si>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</si>
  <si>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</si>
  <si>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</si>
  <si>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</si>
  <si>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</si>
  <si>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</si>
  <si>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</si>
  <si>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</si>
  <si>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</si>
  <si>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</si>
  <si>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</si>
  <si>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</si>
  <si>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</si>
  <si>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</si>
  <si>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</si>
  <si>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</si>
  <si>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</si>
  <si>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</si>
  <si>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</si>
  <si>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</si>
  <si>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</si>
  <si>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</si>
  <si>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</si>
  <si>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</si>
  <si>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</si>
  <si>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</si>
  <si>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</si>
  <si>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</si>
  <si>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</si>
  <si>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</si>
  <si>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</si>
  <si>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</si>
  <si>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</si>
  <si>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</si>
  <si>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</si>
  <si>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</si>
  <si>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</si>
  <si>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</si>
  <si>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</si>
  <si>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</si>
  <si>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</si>
  <si>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</si>
  <si>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</si>
  <si>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</si>
  <si>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</si>
  <si>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</si>
  <si>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</si>
  <si>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</si>
  <si>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</si>
  <si>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</si>
  <si>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</si>
  <si>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</si>
  <si>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</si>
  <si>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</si>
  <si>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</si>
  <si>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</si>
  <si>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</si>
  <si>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</si>
  <si>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</si>
  <si>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</si>
  <si>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</si>
  <si>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</si>
  <si>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</si>
  <si>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</si>
  <si>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</si>
  <si>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</si>
  <si>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</si>
  <si>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</si>
  <si>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</si>
  <si>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</si>
  <si>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</si>
  <si>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</si>
  <si>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</si>
  <si>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</si>
  <si>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</si>
  <si>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</si>
  <si>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</si>
  <si>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</si>
  <si>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</si>
  <si>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</si>
  <si>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</si>
  <si>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</si>
  <si>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</si>
  <si>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</si>
  <si>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</si>
  <si>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</si>
  <si>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</si>
  <si>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</si>
  <si>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</si>
  <si>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</si>
  <si>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</si>
  <si>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</si>
  <si>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</si>
  <si>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</si>
  <si>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</si>
  <si>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</si>
  <si>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</si>
  <si>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</si>
  <si>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</si>
  <si>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</si>
  <si>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</si>
  <si>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</si>
  <si>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</si>
  <si>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</si>
  <si>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</si>
  <si>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</si>
  <si>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</si>
  <si>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</si>
  <si>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</si>
  <si>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</si>
  <si>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</si>
  <si>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</si>
  <si>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</si>
  <si>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</si>
  <si>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</si>
  <si>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</si>
  <si>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</si>
  <si>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</si>
  <si>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</si>
  <si>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</si>
  <si>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</si>
  <si>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</si>
  <si>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</si>
  <si>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</si>
  <si>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</si>
  <si>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</si>
  <si>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</si>
  <si>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</si>
  <si>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</si>
  <si>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</si>
  <si>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</si>
  <si>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</si>
  <si>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</si>
  <si>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</si>
  <si>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</si>
  <si>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</si>
  <si>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</si>
  <si>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</si>
  <si>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</si>
  <si>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</si>
  <si>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</si>
  <si>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</si>
  <si>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</si>
  <si>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</si>
  <si>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</si>
  <si>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</si>
  <si>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</si>
  <si>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</si>
  <si>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</si>
  <si>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</si>
  <si>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</si>
  <si>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</si>
  <si>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</si>
  <si>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</si>
  <si>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</si>
  <si>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</si>
  <si>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</si>
  <si>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</si>
  <si>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</si>
  <si>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</si>
  <si>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</si>
  <si>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</si>
  <si>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</si>
  <si>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</si>
  <si>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</si>
  <si>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</si>
  <si>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</si>
  <si>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</si>
  <si>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</si>
  <si>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</si>
  <si>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</si>
  <si>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</si>
  <si>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</si>
  <si>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</si>
  <si>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</si>
  <si>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</si>
  <si>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</si>
  <si>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</si>
  <si>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</si>
  <si>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</si>
  <si>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</si>
  <si>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</si>
  <si>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</si>
  <si>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</si>
  <si>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</si>
  <si>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</si>
  <si>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</si>
  <si>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</si>
  <si>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</si>
  <si>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</si>
  <si>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</si>
  <si>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</si>
  <si>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</si>
  <si>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</si>
  <si>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</si>
  <si>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</si>
  <si>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</si>
  <si>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</si>
  <si>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</si>
  <si>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</si>
  <si>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</si>
  <si>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</si>
  <si>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</si>
  <si>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</si>
  <si>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</si>
  <si>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</si>
  <si>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</si>
  <si>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</si>
  <si>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</si>
  <si>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</si>
  <si>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</si>
  <si>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</si>
  <si>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</si>
  <si>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</si>
  <si>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</si>
  <si>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</si>
  <si>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</si>
  <si>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</si>
  <si>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</si>
  <si>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</si>
  <si>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</si>
  <si>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</si>
  <si>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</si>
  <si>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</si>
  <si>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</si>
  <si>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</si>
  <si>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</si>
  <si>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</si>
  <si>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</si>
  <si>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</si>
  <si>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</si>
  <si>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</si>
  <si>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</si>
  <si>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</si>
  <si>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</si>
  <si>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</si>
  <si>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</si>
  <si>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</si>
  <si>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</si>
  <si>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</si>
  <si>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</si>
  <si>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</si>
  <si>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</si>
  <si>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</si>
  <si>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</si>
  <si>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</si>
  <si>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</si>
  <si>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</si>
  <si>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</si>
  <si>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</si>
  <si>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</si>
  <si>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</si>
  <si>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</si>
  <si>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</si>
  <si>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</si>
  <si>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</si>
  <si>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</si>
  <si>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</si>
  <si>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</si>
  <si>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</si>
  <si>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</si>
  <si>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</si>
  <si>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</si>
  <si>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</si>
  <si>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</si>
  <si>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</si>
  <si>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</si>
  <si>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</si>
  <si>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</si>
  <si>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</si>
  <si>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</si>
  <si>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</si>
  <si>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</si>
  <si>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</si>
  <si>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</si>
  <si>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</si>
  <si>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</si>
  <si>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</si>
  <si>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</si>
  <si>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</si>
  <si>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</si>
  <si>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</si>
  <si>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</si>
  <si>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</si>
  <si>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</si>
  <si>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</si>
  <si>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</si>
  <si>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</si>
  <si>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</si>
  <si>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</si>
  <si>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</si>
  <si>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</si>
  <si>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</si>
  <si>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</si>
  <si>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</si>
  <si>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</si>
  <si>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</si>
  <si>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</si>
  <si>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</si>
  <si>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</si>
  <si>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</si>
  <si>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</si>
  <si>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</si>
  <si>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</si>
  <si>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</si>
  <si>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</si>
  <si>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</si>
  <si>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</si>
  <si>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</si>
  <si>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</si>
  <si>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</si>
  <si>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</si>
  <si>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</si>
  <si>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</si>
  <si>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</si>
  <si>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</si>
  <si>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</si>
  <si>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</si>
  <si>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</si>
  <si>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</si>
  <si>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</si>
  <si>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</si>
  <si>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</si>
  <si>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</si>
  <si>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</si>
  <si>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</si>
  <si>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</si>
  <si>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</si>
  <si>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</si>
  <si>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</si>
  <si>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</si>
  <si>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</si>
  <si>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</si>
  <si>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</si>
  <si>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</si>
  <si>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</si>
  <si>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</si>
  <si>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</si>
  <si>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</si>
  <si>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</si>
  <si>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</si>
  <si>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</si>
  <si>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</si>
  <si>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</si>
  <si>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</si>
  <si>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</si>
  <si>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</si>
  <si>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</si>
  <si>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</si>
  <si>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</si>
  <si>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</si>
  <si>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</si>
  <si>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</si>
  <si>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</si>
  <si>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</si>
  <si>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</si>
  <si>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</si>
  <si>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</si>
  <si>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</si>
  <si>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</si>
  <si>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</si>
  <si>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</si>
  <si>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</si>
  <si>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</si>
  <si>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</si>
  <si>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</si>
  <si>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</si>
  <si>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</si>
  <si>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</si>
  <si>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</si>
  <si>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</si>
  <si>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</si>
  <si>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</si>
  <si>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</si>
  <si>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</si>
  <si>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</si>
  <si>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</si>
  <si>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</si>
  <si>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</si>
  <si>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</si>
  <si>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</si>
  <si>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</si>
  <si>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</si>
  <si>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</si>
  <si>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</si>
  <si>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</si>
  <si>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</si>
  <si>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</si>
  <si>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</si>
  <si>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</si>
  <si>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</si>
  <si>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</si>
  <si>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</si>
  <si>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</si>
  <si>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</si>
  <si>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</si>
  <si>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</si>
  <si>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</si>
  <si>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</si>
  <si>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</si>
  <si>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</si>
  <si>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</si>
  <si>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</si>
  <si>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</si>
  <si>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</si>
  <si>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</si>
  <si>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</si>
  <si>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</si>
  <si>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</si>
  <si>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</si>
  <si>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</si>
  <si>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</si>
  <si>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</si>
  <si>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</si>
  <si>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</si>
  <si>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</si>
  <si>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</si>
  <si>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</si>
  <si>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</si>
  <si>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</si>
  <si>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</si>
  <si>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</si>
  <si>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</si>
  <si>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</si>
  <si>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</si>
  <si>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</si>
  <si>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</si>
  <si>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</si>
  <si>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</si>
  <si>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</si>
  <si>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</si>
  <si>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</si>
  <si>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</si>
  <si>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</si>
  <si>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</si>
  <si>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</si>
  <si>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</si>
  <si>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</si>
  <si>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</si>
  <si>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</si>
  <si>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</si>
  <si>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</si>
  <si>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</si>
  <si>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</si>
  <si>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</si>
  <si>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</si>
  <si>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</si>
  <si>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</si>
  <si>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</si>
  <si>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</si>
  <si>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</si>
  <si>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</si>
  <si>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</si>
  <si>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</si>
  <si>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</si>
  <si>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</si>
  <si>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</si>
  <si>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</si>
  <si>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</si>
  <si>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</si>
  <si>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</si>
  <si>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</si>
  <si>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</si>
  <si>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</si>
  <si>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</si>
  <si>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</si>
  <si>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</si>
  <si>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</si>
  <si>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</si>
  <si>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</si>
  <si>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</si>
  <si>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</si>
  <si>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</si>
  <si>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</si>
  <si>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</si>
  <si>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</si>
  <si>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</si>
  <si>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</si>
  <si>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</si>
  <si>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</si>
  <si>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</si>
  <si>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</si>
  <si>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</si>
  <si>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</si>
  <si>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</si>
  <si>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</si>
  <si>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</si>
  <si>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</si>
  <si>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</si>
  <si>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</si>
  <si>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</si>
  <si>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</si>
  <si>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</si>
  <si>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</si>
  <si>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</si>
  <si>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</si>
  <si>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</si>
  <si>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</si>
  <si>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</si>
  <si>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</si>
  <si>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</si>
  <si>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</si>
  <si>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</si>
  <si>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</si>
  <si>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</si>
  <si>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</si>
  <si>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</si>
  <si>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</si>
  <si>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</si>
  <si>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</si>
  <si>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</si>
  <si>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</si>
  <si>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</si>
  <si>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</si>
  <si>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</si>
  <si>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</si>
  <si>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</si>
  <si>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</si>
  <si>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</si>
  <si>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</si>
  <si>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</si>
  <si>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</si>
  <si>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</si>
  <si>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</si>
  <si>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</si>
  <si>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</si>
  <si>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</si>
  <si>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</si>
  <si>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</si>
  <si>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</si>
  <si>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</si>
  <si>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</si>
  <si>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</si>
  <si>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</si>
  <si>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</si>
  <si>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</si>
  <si>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</si>
  <si>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</si>
  <si>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</si>
  <si>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</si>
  <si>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</si>
  <si>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</si>
  <si>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</si>
  <si>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</si>
  <si>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</si>
  <si>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</si>
  <si>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</si>
  <si>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</si>
  <si>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</si>
  <si>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</si>
  <si>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</si>
  <si>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</si>
  <si>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</si>
  <si>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</si>
  <si>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</si>
  <si>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</si>
  <si>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</si>
  <si>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</si>
  <si>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</si>
  <si>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</si>
  <si>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</si>
  <si>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</si>
  <si>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</si>
  <si>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</si>
  <si>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</si>
  <si>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</si>
  <si>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</si>
  <si>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</si>
  <si>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</si>
  <si>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</si>
  <si>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</si>
  <si>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</si>
  <si>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</si>
  <si>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</si>
  <si>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</si>
  <si>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</si>
  <si>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</si>
  <si>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</si>
  <si>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</si>
  <si>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</si>
  <si>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</si>
  <si>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</si>
  <si>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</si>
  <si>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</si>
  <si>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</si>
  <si>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</si>
  <si>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</si>
  <si>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</si>
  <si>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</si>
  <si>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</si>
  <si>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</si>
  <si>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</si>
  <si>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</si>
  <si>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</si>
  <si>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</si>
  <si>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</si>
  <si>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</si>
  <si>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</si>
  <si>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</si>
  <si>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</si>
  <si>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</si>
  <si>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</si>
  <si>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</si>
  <si>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</si>
  <si>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</si>
  <si>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</si>
  <si>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</si>
  <si>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</si>
  <si>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</si>
  <si>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</si>
  <si>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</si>
  <si>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</si>
  <si>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</si>
  <si>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</si>
  <si>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</si>
  <si>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</si>
  <si>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</si>
  <si>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</si>
  <si>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</si>
  <si>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</si>
  <si>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</si>
  <si>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</si>
  <si>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</si>
  <si>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</si>
  <si>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</si>
  <si>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</si>
  <si>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</si>
  <si>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</si>
  <si>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</si>
  <si>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</si>
  <si>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</si>
  <si>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</si>
  <si>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</si>
  <si>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</si>
  <si>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</si>
  <si>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</si>
  <si>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</si>
  <si>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</si>
  <si>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</si>
  <si>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</si>
  <si>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</si>
  <si>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</si>
  <si>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</si>
  <si>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</si>
  <si>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</si>
  <si>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</si>
  <si>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</si>
  <si>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</si>
  <si>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</si>
  <si>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</si>
  <si>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</si>
  <si>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</si>
  <si>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</si>
  <si>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</si>
  <si>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</si>
  <si>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</si>
  <si>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</si>
  <si>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</si>
  <si>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</si>
  <si>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</si>
  <si>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</si>
  <si>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</si>
  <si>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</si>
  <si>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</si>
  <si>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</si>
  <si>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</si>
  <si>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</si>
  <si>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</si>
  <si>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</si>
  <si>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</si>
  <si>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</si>
  <si>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</si>
  <si>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</si>
  <si>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</si>
  <si>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</si>
  <si>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</si>
  <si>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</si>
  <si>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</si>
  <si>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</si>
  <si>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</si>
  <si>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</si>
  <si>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</si>
  <si>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</si>
  <si>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</si>
  <si>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</si>
  <si>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</si>
  <si>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</si>
  <si>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</si>
  <si>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</si>
  <si>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</si>
  <si>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</si>
  <si>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</si>
  <si>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</si>
  <si>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</si>
  <si>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</si>
  <si>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</si>
  <si>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</si>
  <si>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</si>
  <si>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</si>
  <si>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</si>
  <si>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</si>
  <si>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</si>
  <si>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</si>
  <si>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</si>
  <si>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</si>
  <si>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</si>
  <si>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</si>
  <si>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</si>
  <si>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</si>
  <si>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</si>
  <si>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</si>
  <si>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</si>
  <si>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</si>
  <si>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</si>
  <si>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</si>
  <si>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</si>
  <si>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</si>
  <si>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</si>
  <si>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</si>
  <si>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</si>
  <si>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</si>
  <si>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</si>
  <si>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</si>
  <si>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</si>
  <si>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</si>
  <si>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</si>
  <si>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</si>
  <si>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</si>
  <si>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</si>
  <si>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</si>
  <si>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</si>
  <si>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</si>
  <si>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</si>
  <si>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</si>
  <si>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</si>
  <si>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</si>
  <si>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</si>
  <si>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</si>
  <si>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</si>
  <si>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</si>
  <si>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</si>
  <si>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</si>
  <si>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</si>
  <si>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</si>
  <si>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</si>
  <si>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</si>
  <si>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</si>
  <si>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</si>
  <si>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</si>
  <si>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</si>
  <si>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</si>
  <si>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</si>
  <si>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</si>
  <si>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</si>
  <si>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</si>
  <si>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</si>
  <si>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</si>
  <si>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</si>
  <si>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</si>
  <si>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</si>
  <si>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</si>
  <si>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</si>
  <si>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</si>
  <si>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</si>
  <si>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</si>
  <si>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</si>
  <si>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</si>
  <si>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</si>
  <si>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</si>
  <si>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</si>
  <si>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</si>
  <si>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</si>
  <si>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</si>
  <si>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</si>
  <si>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</si>
  <si>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</si>
  <si>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</si>
  <si>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</si>
  <si>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</si>
  <si>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</si>
  <si>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</si>
  <si>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</si>
  <si>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</si>
  <si>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</si>
  <si>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</si>
  <si>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</si>
  <si>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</si>
  <si>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</si>
  <si>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</si>
  <si>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</si>
  <si>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</si>
  <si>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</si>
  <si>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</si>
  <si>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</si>
  <si>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</si>
  <si>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</si>
  <si>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</si>
  <si>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</si>
  <si>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</si>
  <si>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</si>
  <si>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</si>
  <si>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</si>
  <si>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</si>
  <si>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</si>
  <si>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</si>
  <si>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</si>
  <si>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</si>
  <si>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</si>
  <si>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</si>
  <si>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</si>
  <si>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</si>
  <si>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</si>
  <si>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</si>
  <si>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</si>
  <si>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</si>
  <si>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</si>
  <si>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</si>
  <si>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</si>
  <si>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</si>
  <si>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</si>
  <si>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</si>
  <si>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</si>
  <si>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</si>
  <si>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</si>
  <si>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</si>
  <si>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</si>
  <si>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</si>
  <si>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</si>
  <si>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</si>
  <si>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</si>
  <si>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</si>
  <si>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</si>
  <si>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</si>
  <si>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</si>
  <si>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</si>
  <si>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</si>
  <si>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</si>
  <si>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</si>
  <si>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</si>
  <si>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</si>
  <si>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</si>
  <si>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</si>
  <si>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</si>
  <si>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</si>
  <si>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</si>
  <si>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</si>
  <si>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</si>
  <si>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</si>
  <si>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</si>
  <si>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</si>
  <si>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</si>
  <si>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</si>
  <si>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</si>
  <si>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</si>
  <si>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</si>
  <si>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</si>
  <si>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</si>
  <si>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</si>
  <si>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</si>
  <si>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</si>
  <si>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</si>
  <si>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</si>
  <si>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</si>
  <si>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</si>
  <si>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</si>
  <si>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</si>
  <si>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</si>
  <si>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</si>
  <si>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</si>
  <si>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</si>
  <si>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</si>
  <si>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</si>
  <si>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</si>
  <si>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</si>
  <si>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</si>
  <si>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</si>
  <si>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</si>
  <si>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</si>
  <si>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</si>
  <si>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</si>
  <si>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</si>
  <si>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</si>
  <si>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</si>
  <si>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</si>
  <si>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</si>
  <si>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</si>
  <si>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</si>
  <si>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</si>
  <si>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</si>
  <si>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</si>
  <si>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</si>
  <si>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</si>
  <si>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</si>
  <si>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</si>
  <si>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</si>
  <si>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</si>
  <si>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</si>
  <si>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</si>
  <si>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</si>
  <si>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</si>
  <si>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</si>
  <si>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</si>
  <si>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</si>
  <si>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</si>
  <si>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</si>
  <si>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</si>
  <si>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</si>
  <si>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</si>
  <si>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</si>
  <si>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</si>
  <si>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</si>
  <si>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</si>
  <si>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</si>
  <si>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</si>
  <si>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</si>
  <si>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</si>
  <si>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</si>
  <si>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</si>
  <si>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</si>
  <si>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</si>
  <si>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</si>
  <si>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</si>
  <si>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</si>
  <si>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</si>
  <si>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</si>
  <si>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</si>
  <si>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</si>
  <si>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</si>
  <si>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</si>
  <si>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</si>
  <si>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</si>
  <si>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</si>
  <si>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</si>
  <si>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</si>
  <si>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</si>
  <si>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</si>
  <si>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</si>
  <si>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</si>
  <si>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</si>
  <si>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</si>
  <si>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</si>
  <si>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</si>
  <si>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</si>
  <si>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</si>
  <si>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</si>
  <si>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</si>
  <si>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</si>
  <si>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</si>
  <si>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</si>
  <si>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</si>
  <si>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</si>
  <si>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</si>
  <si>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</si>
  <si>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</si>
  <si>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</si>
  <si>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</si>
  <si>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</si>
  <si>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</si>
  <si>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</si>
  <si>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</si>
  <si>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</si>
  <si>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</si>
  <si>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</si>
  <si>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</si>
  <si>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</si>
  <si>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</si>
  <si>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</si>
  <si>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</si>
  <si>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</si>
  <si>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</si>
  <si>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</si>
  <si>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</si>
  <si>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</si>
  <si>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</si>
  <si>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</si>
  <si>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</si>
  <si>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</si>
  <si>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</si>
  <si>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</si>
  <si>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</si>
  <si>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</si>
  <si>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</si>
  <si>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</si>
  <si>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</si>
  <si>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</si>
  <si>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</si>
  <si>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</si>
  <si>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</si>
  <si>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</si>
  <si>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</si>
  <si>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</si>
  <si>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</si>
  <si>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</si>
  <si>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</si>
  <si>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</si>
  <si>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</si>
  <si>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</si>
  <si>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</si>
  <si>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</si>
  <si>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</si>
  <si>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</si>
  <si>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</si>
  <si>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</si>
  <si>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</si>
  <si>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</si>
  <si>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</si>
  <si>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</si>
  <si>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</si>
  <si>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</si>
  <si>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</si>
  <si>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</si>
  <si>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</si>
  <si>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</si>
  <si>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</si>
  <si>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</si>
  <si>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</si>
  <si>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</si>
  <si>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</si>
  <si>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</si>
  <si>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</si>
  <si>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</si>
  <si>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</si>
  <si>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</si>
  <si>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</si>
  <si>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</si>
  <si>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</si>
  <si>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</si>
  <si>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</si>
  <si>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</si>
  <si>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</si>
  <si>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</si>
  <si>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</si>
  <si>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</si>
  <si>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</si>
  <si>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</si>
  <si>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</si>
  <si>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</si>
  <si>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</si>
  <si>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</si>
  <si>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</si>
  <si>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</si>
  <si>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</si>
  <si>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</si>
  <si>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</si>
  <si>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</si>
  <si>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</si>
  <si>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</si>
  <si>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</si>
  <si>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</si>
  <si>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</si>
  <si>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</si>
  <si>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</si>
  <si>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</si>
  <si>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</si>
  <si>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</si>
  <si>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</si>
  <si>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</si>
  <si>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</si>
  <si>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</si>
  <si>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</si>
  <si>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</si>
  <si>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</si>
  <si>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</si>
  <si>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</si>
  <si>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</si>
  <si>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</si>
  <si>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</si>
  <si>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</si>
  <si>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</si>
  <si>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</si>
  <si>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</si>
  <si>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</si>
  <si>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</si>
  <si>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</si>
  <si>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</si>
  <si>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</si>
  <si>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</si>
  <si>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</si>
  <si>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</si>
  <si>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</si>
  <si>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</si>
  <si>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</si>
  <si>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</si>
  <si>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</si>
  <si>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</si>
  <si>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</si>
  <si>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</si>
  <si>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</si>
  <si>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</si>
  <si>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</si>
  <si>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</si>
  <si>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</si>
  <si>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</si>
  <si>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</si>
  <si>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</si>
  <si>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</si>
  <si>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</si>
  <si>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</si>
  <si>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</si>
  <si>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</si>
  <si>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</si>
  <si>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</si>
  <si>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</si>
  <si>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</si>
  <si>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</si>
  <si>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</si>
  <si>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</si>
  <si>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</si>
  <si>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</si>
  <si>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</si>
  <si>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</si>
  <si>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</si>
  <si>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</si>
  <si>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</si>
  <si>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</si>
  <si>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</si>
  <si>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</si>
  <si>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</si>
  <si>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</si>
  <si>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</si>
  <si>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</si>
  <si>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</si>
  <si>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</si>
  <si>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</si>
  <si>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</si>
  <si>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</si>
  <si>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</si>
  <si>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</si>
  <si>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</si>
  <si>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</si>
  <si>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</si>
  <si>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</si>
  <si>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</si>
  <si>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</si>
  <si>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</si>
  <si>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</si>
  <si>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</si>
  <si>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</si>
  <si>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</si>
  <si>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</si>
  <si>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</si>
  <si>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</si>
  <si>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</si>
  <si>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</si>
  <si>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</si>
  <si>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</si>
  <si>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</si>
  <si>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</si>
  <si>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</si>
  <si>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</si>
  <si>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</si>
  <si>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</si>
  <si>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</si>
  <si>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</si>
  <si>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</si>
  <si>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</si>
  <si>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</si>
  <si>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</si>
  <si>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</si>
  <si>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</si>
  <si>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</si>
  <si>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</si>
  <si>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</si>
  <si>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</si>
  <si>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</si>
  <si>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</si>
  <si>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</si>
  <si>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</si>
  <si>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</si>
  <si>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</si>
  <si>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</si>
  <si>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</si>
  <si>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</si>
  <si>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</si>
  <si>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</si>
  <si>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</si>
  <si>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</si>
  <si>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</si>
  <si>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</si>
  <si>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</si>
  <si>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</si>
  <si>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</si>
  <si>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</si>
  <si>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</si>
  <si>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</si>
  <si>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</si>
  <si>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</si>
  <si>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</si>
  <si>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</si>
  <si>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</si>
  <si>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</si>
  <si>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</si>
  <si>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</si>
  <si>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</si>
  <si>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</si>
  <si>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</si>
  <si>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</si>
  <si>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</si>
  <si>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</si>
  <si>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</si>
  <si>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</si>
  <si>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</si>
  <si>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</si>
  <si>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</si>
  <si>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</si>
  <si>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</si>
  <si>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</si>
  <si>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</si>
  <si>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</si>
  <si>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</si>
  <si>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</si>
  <si>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</si>
  <si>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</si>
  <si>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</si>
  <si>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</si>
  <si>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</si>
  <si>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</si>
  <si>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</si>
  <si>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</si>
  <si>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</si>
  <si>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</si>
  <si>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</si>
  <si>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</si>
  <si>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</si>
  <si>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</si>
  <si>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</si>
  <si>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</si>
  <si>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</si>
  <si>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</si>
  <si>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</si>
  <si>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</si>
  <si>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</si>
  <si>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</si>
  <si>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</si>
  <si>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</si>
  <si>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</si>
  <si>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</si>
  <si>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</si>
  <si>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</si>
  <si>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</si>
  <si>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</si>
  <si>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</si>
  <si>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</si>
  <si>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</si>
  <si>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</si>
  <si>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</si>
  <si>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</si>
  <si>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</si>
  <si>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</si>
  <si>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</si>
  <si>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</si>
  <si>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</si>
  <si>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</si>
  <si>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</si>
  <si>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</si>
  <si>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</si>
  <si>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</si>
  <si>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</si>
  <si>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</si>
  <si>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</si>
  <si>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</si>
  <si>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</si>
  <si>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</si>
  <si>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</si>
  <si>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</si>
  <si>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</si>
  <si>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</si>
  <si>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</si>
  <si>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</si>
  <si>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</si>
  <si>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</si>
  <si>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</si>
  <si>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</si>
  <si>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</si>
  <si>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</si>
  <si>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</si>
  <si>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</si>
  <si>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</si>
  <si>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</si>
  <si>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</si>
  <si>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</si>
  <si>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</si>
  <si>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</si>
  <si>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</si>
  <si>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</si>
  <si>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</si>
  <si>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</si>
  <si>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</si>
  <si>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</si>
  <si>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</si>
  <si>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</si>
  <si>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</si>
  <si>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</si>
  <si>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</si>
  <si>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</si>
  <si>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</si>
  <si>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</si>
  <si>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</si>
  <si>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</si>
  <si>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</si>
  <si>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</si>
  <si>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</si>
  <si>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</si>
  <si>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</si>
  <si>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</si>
  <si>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</si>
  <si>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</si>
  <si>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</si>
  <si>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</si>
  <si>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</si>
  <si>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</si>
  <si>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</si>
  <si>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</si>
  <si>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</si>
  <si>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</si>
  <si>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</si>
  <si>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</si>
  <si>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</si>
  <si>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</si>
  <si>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</si>
  <si>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</si>
  <si>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</si>
  <si>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</si>
  <si>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</si>
  <si>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</si>
  <si>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</si>
  <si>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</si>
  <si>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</si>
  <si>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</si>
  <si>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</si>
  <si>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</si>
  <si>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</si>
  <si>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</si>
  <si>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</si>
  <si>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</si>
  <si>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</si>
  <si>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</si>
  <si>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</si>
  <si>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</si>
  <si>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</si>
  <si>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</si>
  <si>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</si>
  <si>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</si>
  <si>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</si>
  <si>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</si>
  <si>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</si>
  <si>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</si>
  <si>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</si>
  <si>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</si>
  <si>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</si>
  <si>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</si>
  <si>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</si>
  <si>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</si>
  <si>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</si>
  <si>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</si>
  <si>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</si>
  <si>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</si>
  <si>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</si>
  <si>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</si>
  <si>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</si>
  <si>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</si>
  <si>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</si>
  <si>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</si>
  <si>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</si>
  <si>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</si>
  <si>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</si>
  <si>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</si>
  <si>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</si>
  <si>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</si>
  <si>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</si>
  <si>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</si>
  <si>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</si>
  <si>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</si>
  <si>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</si>
  <si>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</si>
  <si>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</si>
  <si>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</si>
  <si>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</si>
  <si>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</si>
  <si>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</si>
  <si>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</si>
  <si>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</si>
  <si>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</si>
  <si>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</si>
  <si>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</si>
  <si>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</si>
  <si>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</si>
  <si>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</si>
  <si>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</si>
  <si>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</si>
  <si>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</si>
  <si>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</si>
  <si>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</si>
  <si>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</si>
  <si>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</si>
  <si>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</si>
  <si>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</si>
  <si>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</si>
  <si>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</si>
  <si>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</si>
  <si>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</si>
  <si>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</si>
  <si>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</si>
  <si>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</si>
  <si>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</si>
  <si>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</si>
  <si>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</si>
  <si>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</si>
  <si>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</si>
  <si>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</si>
  <si>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</si>
  <si>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</si>
  <si>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</si>
  <si>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</si>
  <si>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</si>
  <si>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</si>
  <si>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</si>
  <si>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</si>
  <si>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</si>
  <si>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</si>
  <si>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</si>
  <si>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</si>
  <si>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</si>
  <si>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</si>
  <si>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</si>
  <si>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</si>
  <si>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</si>
  <si>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</si>
  <si>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</si>
  <si>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</si>
  <si>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</si>
  <si>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</si>
  <si>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</si>
  <si>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</si>
  <si>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</si>
  <si>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</si>
  <si>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</si>
  <si>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</si>
  <si>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</si>
  <si>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</si>
  <si>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</si>
  <si>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</si>
  <si>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</si>
  <si>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</si>
  <si>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</si>
  <si>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</si>
  <si>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</si>
  <si>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</si>
  <si>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</si>
  <si>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</si>
  <si>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</si>
  <si>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</si>
  <si>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</si>
  <si>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</si>
  <si>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</si>
  <si>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</si>
  <si>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</si>
  <si>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</si>
  <si>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</si>
  <si>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</si>
  <si>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</si>
  <si>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</si>
  <si>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</si>
  <si>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</si>
  <si>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</si>
  <si>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</si>
  <si>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</si>
  <si>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</si>
  <si>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</si>
  <si>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</si>
  <si>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</si>
  <si>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</si>
  <si>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</si>
  <si>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</si>
  <si>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</si>
  <si>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</si>
  <si>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</si>
  <si>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</si>
  <si>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</si>
  <si>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</si>
  <si>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</si>
  <si>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</si>
  <si>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</si>
  <si>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</si>
  <si>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</si>
  <si>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</si>
  <si>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</si>
  <si>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</si>
  <si>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</si>
  <si>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</si>
  <si>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</si>
  <si>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</si>
  <si>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</si>
  <si>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</si>
  <si>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</si>
  <si>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</si>
  <si>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</si>
  <si>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</si>
  <si>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</si>
  <si>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</si>
  <si>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</si>
  <si>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</si>
  <si>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</si>
  <si>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</si>
  <si>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</si>
  <si>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</si>
  <si>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</si>
  <si>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</si>
  <si>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</si>
  <si>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</si>
  <si>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</si>
  <si>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</si>
  <si>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</si>
  <si>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</si>
  <si>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</si>
  <si>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</si>
  <si>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</si>
  <si>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</si>
  <si>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</si>
  <si>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</si>
  <si>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</si>
  <si>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</si>
  <si>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</si>
  <si>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</si>
  <si>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</si>
  <si>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</si>
  <si>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</si>
  <si>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</si>
  <si>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</si>
  <si>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</si>
  <si>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</si>
  <si>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</si>
  <si>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</si>
  <si>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</si>
  <si>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</si>
  <si>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</si>
  <si>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</si>
  <si>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</si>
  <si>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</si>
  <si>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</si>
  <si>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</si>
  <si>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</si>
  <si>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</si>
  <si>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</si>
  <si>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</si>
  <si>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</si>
  <si>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</si>
  <si>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</si>
  <si>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</si>
  <si>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</si>
  <si>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</si>
  <si>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</si>
  <si>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</si>
  <si>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</si>
  <si>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</si>
  <si>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</si>
  <si>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</si>
  <si>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</si>
  <si>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</si>
  <si>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</si>
  <si>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</si>
  <si>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</si>
  <si>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</si>
  <si>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</si>
  <si>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</si>
  <si>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</si>
  <si>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</si>
  <si>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</si>
  <si>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</si>
  <si>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</si>
  <si>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</si>
  <si>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</si>
  <si>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</si>
  <si>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</si>
  <si>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</si>
  <si>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</si>
  <si>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</si>
  <si>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</si>
  <si>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</si>
  <si>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</si>
  <si>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</si>
  <si>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</si>
  <si>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</si>
  <si>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</si>
  <si>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</si>
  <si>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</si>
  <si>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</si>
  <si>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</si>
  <si>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</si>
  <si>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</si>
  <si>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</si>
  <si>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</si>
  <si>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</si>
  <si>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</si>
  <si>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</si>
  <si>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</si>
  <si>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</si>
  <si>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</si>
  <si>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</si>
  <si>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</si>
  <si>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</si>
  <si>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</si>
  <si>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</si>
  <si>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</si>
  <si>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</si>
  <si>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</si>
  <si>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</si>
  <si>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</si>
  <si>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</si>
  <si>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</si>
  <si>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</si>
  <si>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</si>
  <si>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</si>
  <si>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</si>
  <si>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</si>
  <si>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</si>
  <si>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</si>
  <si>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</si>
  <si>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</si>
  <si>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</si>
  <si>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</si>
  <si>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</si>
  <si>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</si>
  <si>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</si>
  <si>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</si>
  <si>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</si>
  <si>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</si>
  <si>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</si>
  <si>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</si>
  <si>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</si>
  <si>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</si>
  <si>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</si>
  <si>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</si>
  <si>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</si>
  <si>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</si>
  <si>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</si>
  <si>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</si>
  <si>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</si>
  <si>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</si>
  <si>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</si>
  <si>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</si>
  <si>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</si>
  <si>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</si>
  <si>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</si>
  <si>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</si>
  <si>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</si>
  <si>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</si>
  <si>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</si>
  <si>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</si>
  <si>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</si>
  <si>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</si>
  <si>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</si>
  <si>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</si>
  <si>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</si>
  <si>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</si>
  <si>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</si>
  <si>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</si>
  <si>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</si>
  <si>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</si>
  <si>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</si>
  <si>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</si>
  <si>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</si>
  <si>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</si>
  <si>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</si>
  <si>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</si>
  <si>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</si>
  <si>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</si>
  <si>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</si>
  <si>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</si>
  <si>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</si>
  <si>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</si>
  <si>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</si>
  <si>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</si>
  <si>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</si>
  <si>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</si>
  <si>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</si>
  <si>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</si>
  <si>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</si>
  <si>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</si>
  <si>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</si>
  <si>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</si>
  <si>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</si>
  <si>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</si>
  <si>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</si>
  <si>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</si>
  <si>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</si>
  <si>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</si>
  <si>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</si>
  <si>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</si>
  <si>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</si>
  <si>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</si>
  <si>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</si>
  <si>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</si>
  <si>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</si>
  <si>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</si>
  <si>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</si>
  <si>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</si>
  <si>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</si>
  <si>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</si>
  <si>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</si>
  <si>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</si>
  <si>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</si>
  <si>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</si>
  <si>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</si>
  <si>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</si>
  <si>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</si>
  <si>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</si>
  <si>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</si>
  <si>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</si>
  <si>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</si>
  <si>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</si>
  <si>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</si>
  <si>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</si>
  <si>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</si>
  <si>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</si>
  <si>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</si>
  <si>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</si>
  <si>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</si>
  <si>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</si>
  <si>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</si>
  <si>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</si>
  <si>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</si>
  <si>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</si>
  <si>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</si>
  <si>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</si>
  <si>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</si>
  <si>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</si>
  <si>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</si>
  <si>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</si>
  <si>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</si>
  <si>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</si>
  <si>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</si>
  <si>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</si>
  <si>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</si>
  <si>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</si>
  <si>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</si>
  <si>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</si>
  <si>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</si>
  <si>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</si>
  <si>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</si>
  <si>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</si>
  <si>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</si>
  <si>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</si>
  <si>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</si>
  <si>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</si>
  <si>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</si>
  <si>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</si>
  <si>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</si>
  <si>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</si>
  <si>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</si>
  <si>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</si>
  <si>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</si>
  <si>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</si>
  <si>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</si>
  <si>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</si>
  <si>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</si>
  <si>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</si>
  <si>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</si>
  <si>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</si>
  <si>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</si>
  <si>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</si>
  <si>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</si>
  <si>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</si>
  <si>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</si>
  <si>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</si>
  <si>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</si>
  <si>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</si>
  <si>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</si>
  <si>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</si>
  <si>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</si>
  <si>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</si>
  <si>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</si>
  <si>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</si>
  <si>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</si>
  <si>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</si>
  <si>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</si>
  <si>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</si>
  <si>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</si>
  <si>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</si>
  <si>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</si>
  <si>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</si>
  <si>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</si>
  <si>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</si>
  <si>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</si>
  <si>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</si>
  <si>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</si>
  <si>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</si>
  <si>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</si>
  <si>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</si>
  <si>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</si>
  <si>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</si>
  <si>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</si>
  <si>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</si>
  <si>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</si>
  <si>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</si>
  <si>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</si>
  <si>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</si>
  <si>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</si>
  <si>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</si>
  <si>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</si>
  <si>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</si>
  <si>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</si>
  <si>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</si>
  <si>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</si>
  <si>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</si>
  <si>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</si>
  <si>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</si>
  <si>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</si>
  <si>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</si>
  <si>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</si>
  <si>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</si>
  <si>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</si>
  <si>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</si>
  <si>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</si>
  <si>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</si>
  <si>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</si>
  <si>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</si>
  <si>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</si>
  <si>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</si>
  <si>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</si>
  <si>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</si>
  <si>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</si>
  <si>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</si>
  <si>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</si>
  <si>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</si>
  <si>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</si>
  <si>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</si>
  <si>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</si>
  <si>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</si>
  <si>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</si>
  <si>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</si>
  <si>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</si>
  <si>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</si>
  <si>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</si>
  <si>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</si>
  <si>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</si>
  <si>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</si>
  <si>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</si>
  <si>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</si>
  <si>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</si>
  <si>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</si>
  <si>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</si>
  <si>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</si>
  <si>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</si>
  <si>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</si>
  <si>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</si>
  <si>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</si>
  <si>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</si>
  <si>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</si>
  <si>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</si>
  <si>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</si>
  <si>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</si>
  <si>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</si>
  <si>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</si>
  <si>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</si>
  <si>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</si>
  <si>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</si>
  <si>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</si>
  <si>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</si>
  <si>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</si>
  <si>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</si>
  <si>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</si>
  <si>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</si>
  <si>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</si>
  <si>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</si>
  <si>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</si>
  <si>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</si>
  <si>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</si>
  <si>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</si>
  <si>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</si>
  <si>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</si>
  <si>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</si>
  <si>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</si>
  <si>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</si>
  <si>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</si>
  <si>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</si>
  <si>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</si>
  <si>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</si>
  <si>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</si>
  <si>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</si>
  <si>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</si>
  <si>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</si>
  <si>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</si>
  <si>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</si>
  <si>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</si>
  <si>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</si>
  <si>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</si>
  <si>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</si>
  <si>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</si>
  <si>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</si>
  <si>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</si>
  <si>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</si>
  <si>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</si>
  <si>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</si>
  <si>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</si>
  <si>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</si>
  <si>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</si>
  <si>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</si>
  <si>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</si>
  <si>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</si>
  <si>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</si>
  <si>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</si>
  <si>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</si>
  <si>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</si>
  <si>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</si>
  <si>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</si>
  <si>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</si>
  <si>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</si>
  <si>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</si>
  <si>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</si>
  <si>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</si>
  <si>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</si>
  <si>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</si>
  <si>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</si>
  <si>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</si>
  <si>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</si>
  <si>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</si>
  <si>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</si>
  <si>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</si>
  <si>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</si>
  <si>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</si>
  <si>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</si>
  <si>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</si>
  <si>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</si>
  <si>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</si>
  <si>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</si>
  <si>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</si>
  <si>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</si>
  <si>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</si>
  <si>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</si>
  <si>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</si>
  <si>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</si>
  <si>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</si>
  <si>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</si>
  <si>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</si>
  <si>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</si>
  <si>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</si>
  <si>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</si>
  <si>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</si>
  <si>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</si>
  <si>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</si>
  <si>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</si>
  <si>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</si>
  <si>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</si>
  <si>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</si>
  <si>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</si>
  <si>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</si>
  <si>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</si>
  <si>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</si>
  <si>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</si>
  <si>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</si>
  <si>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</si>
  <si>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</si>
  <si>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</si>
  <si>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</si>
  <si>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</si>
  <si>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</si>
  <si>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</si>
  <si>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</si>
  <si>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</si>
  <si>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</si>
  <si>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</si>
  <si>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</si>
  <si>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</si>
  <si>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</si>
  <si>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</si>
  <si>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</si>
  <si>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</si>
  <si>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</si>
  <si>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</si>
  <si>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</si>
  <si>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</si>
  <si>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</si>
  <si>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</si>
  <si>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</si>
  <si>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</si>
  <si>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</si>
  <si>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</si>
  <si>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</si>
  <si>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</si>
  <si>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</si>
  <si>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</si>
  <si>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</si>
  <si>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</si>
  <si>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</si>
  <si>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</si>
  <si>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</si>
  <si>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</si>
  <si>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</si>
  <si>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</si>
  <si>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</si>
  <si>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</si>
  <si>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</si>
  <si>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</si>
  <si>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</si>
  <si>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</si>
  <si>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</si>
  <si>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</si>
  <si>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</si>
  <si>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</si>
  <si>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</si>
  <si>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</si>
  <si>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</si>
  <si>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</si>
  <si>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</si>
  <si>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</si>
  <si>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</si>
  <si>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</si>
  <si>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</si>
  <si>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</si>
  <si>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</si>
  <si>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</si>
  <si>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</si>
  <si>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</si>
  <si>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</si>
  <si>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</si>
  <si>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</si>
  <si>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</si>
  <si>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</si>
  <si>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</si>
  <si>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</si>
  <si>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</si>
  <si>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</si>
  <si>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</si>
  <si>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</si>
  <si>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</si>
  <si>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</si>
  <si>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</si>
  <si>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</si>
  <si>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</si>
  <si>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</si>
  <si>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</si>
  <si>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</si>
  <si>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</si>
  <si>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</si>
  <si>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</si>
  <si>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</si>
  <si>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</si>
  <si>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</si>
  <si>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</si>
  <si>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</si>
  <si>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</si>
  <si>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</si>
  <si>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</si>
  <si>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</si>
  <si>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</si>
  <si>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</si>
  <si>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</si>
  <si>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</si>
  <si>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</si>
  <si>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</si>
  <si>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</si>
  <si>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</si>
  <si>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</si>
  <si>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</si>
  <si>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</si>
  <si>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</si>
  <si>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</si>
  <si>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</si>
  <si>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</si>
  <si>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</si>
  <si>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</si>
  <si>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</si>
  <si>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</si>
  <si>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</si>
  <si>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</si>
  <si>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</si>
  <si>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</si>
  <si>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</si>
  <si>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</si>
  <si>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</si>
  <si>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</si>
  <si>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</si>
  <si>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</si>
  <si>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</si>
  <si>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</si>
  <si>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</si>
  <si>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</si>
  <si>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</si>
  <si>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</si>
  <si>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</si>
  <si>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</si>
  <si>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</si>
  <si>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</si>
  <si>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</si>
  <si>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</si>
  <si>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</si>
  <si>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</si>
  <si>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</si>
  <si>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</si>
  <si>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</si>
  <si>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</si>
  <si>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</si>
  <si>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</si>
  <si>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</si>
  <si>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</si>
  <si>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</si>
  <si>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</si>
  <si>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</si>
  <si>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</si>
  <si>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</si>
  <si>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</si>
  <si>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</si>
  <si>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</si>
  <si>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</si>
  <si>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</si>
  <si>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</si>
  <si>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</si>
  <si>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</si>
  <si>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</si>
  <si>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</si>
  <si>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</si>
  <si>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</si>
  <si>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</si>
  <si>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</si>
  <si>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</si>
  <si>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</si>
  <si>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</si>
  <si>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</si>
  <si>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</si>
  <si>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</si>
  <si>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</si>
  <si>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</si>
  <si>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</si>
  <si>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</si>
  <si>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</si>
  <si>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</si>
  <si>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</si>
  <si>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</si>
  <si>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</si>
  <si>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</si>
  <si>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</si>
  <si>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</si>
  <si>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</si>
  <si>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</si>
  <si>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</si>
  <si>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</si>
  <si>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</si>
  <si>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</si>
  <si>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</si>
  <si>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</si>
  <si>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</si>
  <si>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</si>
  <si>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</si>
  <si>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</si>
  <si>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</si>
  <si>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</si>
  <si>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</si>
  <si>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</si>
  <si>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</si>
  <si>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</si>
  <si>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</si>
  <si>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</si>
  <si>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</si>
  <si>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</si>
  <si>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</si>
  <si>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</si>
  <si>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</si>
  <si>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</si>
  <si>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</si>
  <si>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</si>
  <si>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</si>
  <si>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</si>
  <si>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</si>
  <si>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</si>
  <si>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</si>
  <si>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</si>
  <si>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</si>
  <si>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</si>
  <si>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</si>
  <si>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</si>
  <si>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</si>
  <si>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</si>
  <si>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</si>
  <si>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</si>
  <si>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</si>
  <si>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</si>
  <si>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</si>
  <si>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</si>
  <si>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</si>
  <si>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</si>
  <si>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</si>
  <si>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</si>
  <si>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</si>
  <si>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</si>
  <si>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</si>
  <si>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</si>
  <si>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</si>
  <si>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</si>
  <si>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</si>
  <si>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</si>
  <si>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</si>
  <si>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</si>
  <si>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</si>
  <si>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</si>
  <si>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</si>
  <si>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</si>
  <si>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</si>
  <si>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</si>
  <si>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</si>
  <si>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</si>
  <si>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</si>
  <si>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</si>
  <si>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</si>
  <si>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</si>
  <si>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</si>
  <si>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</si>
  <si>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</si>
  <si>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</si>
  <si>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</si>
  <si>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</si>
  <si>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</si>
  <si>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</si>
  <si>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</si>
  <si>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</si>
  <si>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</si>
  <si>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</si>
  <si>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</si>
  <si>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</si>
  <si>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</si>
  <si>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</si>
  <si>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</si>
  <si>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</si>
  <si>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</si>
  <si>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</si>
  <si>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</si>
  <si>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</si>
  <si>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</si>
  <si>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</si>
  <si>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</si>
  <si>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</si>
  <si>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</si>
  <si>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</si>
  <si>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</si>
  <si>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</si>
  <si>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</si>
  <si>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</si>
  <si>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</si>
  <si>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</si>
  <si>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</si>
  <si>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</si>
  <si>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</si>
  <si>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</si>
  <si>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</si>
  <si>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</si>
  <si>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</si>
  <si>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</si>
  <si>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</si>
  <si>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</si>
  <si>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</si>
  <si>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</si>
  <si>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</si>
  <si>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</si>
  <si>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</si>
  <si>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</si>
  <si>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</si>
  <si>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</si>
  <si>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</si>
  <si>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</si>
  <si>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</si>
  <si>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</si>
  <si>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</si>
  <si>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</si>
  <si>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</si>
  <si>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</si>
  <si>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</si>
  <si>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</si>
  <si>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</si>
  <si>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</si>
  <si>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</si>
  <si>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</si>
  <si>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</si>
  <si>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</si>
  <si>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</si>
  <si>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</si>
  <si>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</si>
  <si>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</si>
  <si>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</si>
  <si>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</si>
  <si>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</si>
  <si>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</si>
  <si>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</si>
  <si>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</si>
  <si>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</si>
  <si>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</si>
  <si>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</si>
  <si>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</si>
  <si>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</si>
  <si>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</si>
  <si>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</si>
  <si>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</si>
  <si>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</si>
  <si>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</si>
  <si>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</si>
  <si>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</si>
  <si>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</si>
  <si>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</si>
  <si>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</si>
  <si>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</si>
  <si>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</si>
  <si>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</si>
  <si>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</si>
  <si>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</si>
  <si>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</si>
  <si>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</si>
  <si>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</si>
  <si>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</si>
  <si>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</si>
  <si>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</si>
  <si>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</si>
  <si>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</si>
  <si>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</si>
  <si>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</si>
  <si>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</si>
  <si>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</si>
  <si>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</si>
  <si>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</si>
  <si>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</si>
  <si>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</si>
  <si>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</si>
  <si>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</si>
  <si>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</si>
  <si>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</si>
  <si>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</si>
  <si>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</si>
  <si>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</si>
  <si>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</si>
  <si>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</si>
  <si>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</si>
  <si>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</si>
  <si>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</si>
  <si>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</si>
  <si>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</si>
  <si>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</si>
  <si>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</si>
  <si>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</si>
  <si>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</si>
  <si>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</si>
  <si>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</si>
  <si>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</si>
  <si>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</si>
  <si>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</si>
  <si>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</si>
  <si>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</si>
  <si>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</si>
  <si>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</si>
  <si>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</si>
  <si>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</si>
  <si>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</si>
  <si>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</si>
  <si>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</si>
  <si>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</si>
  <si>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</si>
  <si>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</si>
  <si>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</si>
  <si>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</si>
  <si>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</si>
  <si>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</si>
  <si>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</si>
  <si>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</si>
  <si>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</si>
  <si>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</si>
  <si>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</si>
  <si>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</si>
  <si>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</si>
  <si>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</si>
  <si>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</si>
  <si>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</si>
  <si>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</si>
  <si>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</si>
  <si>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</si>
  <si>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</si>
  <si>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</si>
  <si>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</si>
  <si>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</si>
  <si>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</si>
  <si>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</si>
  <si>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</si>
  <si>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</si>
  <si>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</si>
  <si>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</si>
  <si>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</si>
  <si>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</si>
  <si>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</si>
  <si>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</si>
  <si>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</si>
  <si>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</si>
  <si>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</si>
  <si>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</si>
  <si>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</si>
  <si>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</si>
  <si>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</si>
  <si>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</si>
  <si>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</si>
  <si>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</si>
  <si>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</si>
  <si>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</si>
  <si>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</si>
  <si>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</si>
  <si>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</si>
  <si>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</si>
  <si>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</si>
  <si>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</si>
  <si>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</si>
  <si>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</si>
  <si>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</si>
  <si>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</si>
  <si>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</si>
  <si>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</si>
  <si>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</si>
  <si>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</si>
  <si>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</si>
  <si>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</si>
  <si>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</si>
  <si>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</si>
  <si>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</si>
  <si>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</si>
  <si>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</si>
  <si>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</si>
  <si>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</si>
  <si>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</si>
  <si>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</si>
  <si>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</si>
  <si>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</si>
  <si>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</si>
  <si>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</si>
  <si>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</si>
  <si>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</si>
  <si>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</si>
  <si>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</si>
  <si>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</si>
  <si>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</si>
  <si>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</si>
  <si>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</si>
  <si>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</si>
  <si>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</si>
  <si>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</si>
  <si>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</si>
  <si>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</si>
  <si>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</si>
  <si>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</si>
  <si>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</si>
  <si>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</si>
  <si>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</si>
  <si>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</si>
  <si>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</si>
  <si>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</si>
  <si>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</si>
  <si>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</si>
  <si>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</si>
  <si>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</si>
  <si>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</si>
  <si>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</si>
  <si>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</si>
  <si>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</si>
  <si>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</si>
  <si>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</si>
  <si>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</si>
  <si>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</si>
  <si>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</si>
  <si>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</si>
  <si>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</si>
  <si>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</si>
  <si>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</si>
  <si>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</si>
  <si>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</si>
  <si>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</si>
  <si>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</si>
  <si>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</si>
  <si>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</si>
  <si>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</si>
  <si>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</si>
  <si>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</si>
  <si>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</si>
  <si>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</si>
  <si>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</si>
  <si>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</si>
  <si>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</si>
  <si>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</si>
  <si>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</si>
  <si>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</si>
  <si>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</si>
  <si>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</si>
  <si>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</si>
  <si>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</si>
  <si>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</si>
  <si>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</si>
  <si>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</si>
  <si>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</si>
  <si>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</si>
  <si>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</si>
  <si>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</si>
  <si>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</si>
  <si>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</si>
  <si>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</si>
  <si>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</si>
  <si>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</si>
  <si>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</si>
  <si>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</si>
  <si>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</si>
  <si>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</si>
  <si>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</si>
  <si>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</si>
  <si>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</si>
  <si>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</si>
  <si>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</si>
  <si>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</si>
  <si>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</si>
  <si>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</si>
  <si>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</si>
  <si>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</si>
  <si>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</si>
  <si>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</si>
  <si>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</si>
  <si>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</si>
  <si>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</si>
  <si>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</si>
  <si>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</si>
  <si>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</si>
  <si>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</si>
  <si>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</si>
  <si>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</si>
  <si>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</si>
  <si>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</si>
  <si>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</si>
  <si>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</si>
  <si>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</si>
  <si>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</si>
  <si>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</si>
  <si>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</si>
  <si>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</si>
  <si>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</si>
  <si>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</si>
  <si>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</si>
  <si>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</si>
  <si>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</si>
  <si>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</si>
  <si>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</si>
  <si>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</si>
  <si>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</si>
  <si>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</si>
  <si>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</si>
  <si>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</si>
  <si>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</si>
  <si>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</si>
  <si>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</si>
  <si>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</si>
  <si>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</si>
  <si>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</si>
  <si>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</si>
  <si>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</si>
  <si>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</si>
  <si>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</si>
  <si>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</si>
  <si>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</si>
  <si>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</si>
  <si>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</si>
  <si>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</si>
  <si>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</si>
  <si>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</si>
  <si>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</si>
  <si>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</si>
  <si>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</si>
  <si>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</si>
  <si>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</si>
  <si>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</si>
  <si>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</si>
  <si>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</si>
  <si>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</si>
  <si>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</si>
  <si>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</si>
  <si>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</si>
  <si>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</si>
  <si>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</si>
  <si>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</si>
  <si>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</si>
  <si>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</si>
  <si>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</si>
  <si>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</si>
  <si>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</si>
  <si>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</si>
  <si>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</si>
  <si>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</si>
  <si>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</si>
  <si>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</si>
  <si>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</si>
  <si>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</si>
  <si>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</si>
  <si>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</si>
  <si>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</si>
  <si>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</si>
  <si>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</si>
  <si>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</si>
  <si>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</si>
  <si>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</si>
  <si>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</si>
  <si>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</si>
  <si>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</si>
  <si>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</si>
  <si>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</si>
  <si>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</si>
  <si>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</si>
  <si>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</si>
  <si>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</si>
  <si>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</si>
  <si>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</si>
  <si>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</si>
  <si>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</si>
  <si>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</si>
  <si>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</si>
  <si>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</si>
  <si>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</si>
  <si>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</si>
  <si>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</si>
  <si>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</si>
  <si>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</si>
  <si>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</si>
  <si>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</si>
  <si>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</si>
  <si>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</si>
  <si>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</si>
  <si>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</si>
  <si>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</si>
  <si>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</si>
  <si>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</si>
  <si>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</si>
  <si>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</si>
  <si>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</si>
  <si>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</si>
  <si>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</si>
  <si>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</si>
  <si>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</si>
  <si>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</si>
  <si>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</si>
  <si>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</si>
  <si>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</si>
  <si>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</si>
  <si>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</si>
  <si>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</si>
  <si>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</si>
  <si>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</si>
  <si>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</si>
  <si>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</si>
  <si>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</si>
  <si>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</si>
  <si>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</si>
  <si>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</si>
  <si>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</si>
  <si>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</si>
  <si>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</si>
  <si>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</si>
  <si>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</si>
  <si>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</si>
  <si>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</si>
  <si>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</si>
  <si>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</si>
  <si>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</si>
  <si>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</si>
  <si>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</si>
  <si>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</si>
  <si>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</si>
  <si>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</si>
  <si>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</si>
  <si>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</si>
  <si>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</si>
  <si>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</si>
  <si>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</si>
  <si>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</si>
  <si>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</si>
  <si>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</si>
  <si>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</si>
  <si>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</si>
  <si>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</si>
  <si>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</si>
  <si>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</si>
  <si>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</si>
  <si>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</si>
  <si>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</si>
  <si>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</si>
  <si>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</si>
  <si>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</si>
  <si>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</si>
  <si>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</si>
  <si>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</si>
  <si>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</si>
  <si>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</si>
  <si>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</si>
  <si>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</si>
  <si>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</si>
  <si>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</si>
  <si>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</si>
  <si>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</si>
  <si>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</si>
  <si>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</si>
  <si>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</si>
  <si>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</si>
  <si>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</si>
  <si>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</si>
  <si>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</si>
  <si>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</si>
  <si>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</si>
  <si>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</si>
  <si>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</si>
  <si>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</si>
  <si>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</si>
  <si>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</si>
  <si>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</si>
  <si>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</si>
  <si>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</si>
  <si>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</si>
  <si>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</si>
  <si>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</si>
  <si>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</si>
  <si>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</si>
  <si>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</si>
  <si>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</si>
  <si>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</si>
  <si>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</si>
  <si>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</si>
  <si>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</si>
  <si>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</si>
  <si>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</si>
  <si>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</si>
  <si>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</si>
  <si>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</si>
  <si>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</si>
  <si>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</si>
  <si>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</si>
  <si>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</si>
  <si>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</si>
  <si>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</si>
  <si>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</si>
  <si>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</si>
  <si>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</si>
  <si>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</si>
  <si>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</si>
  <si>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</si>
  <si>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</si>
  <si>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</si>
  <si>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</si>
  <si>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</si>
  <si>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</si>
  <si>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</si>
  <si>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</si>
  <si>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</si>
  <si>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</si>
  <si>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</si>
  <si>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</si>
  <si>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</si>
  <si>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</si>
  <si>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</si>
  <si>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</si>
  <si>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</si>
  <si>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</si>
  <si>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</si>
  <si>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</si>
  <si>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</si>
  <si>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</si>
  <si>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</si>
  <si>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</si>
  <si>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</si>
  <si>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</si>
  <si>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</si>
  <si>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</si>
  <si>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</si>
  <si>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</si>
  <si>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</si>
  <si>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</si>
  <si>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</si>
  <si>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</si>
  <si>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</si>
  <si>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</si>
  <si>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</si>
  <si>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</si>
  <si>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</si>
  <si>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</si>
  <si>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</si>
  <si>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</si>
  <si>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</si>
  <si>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</si>
  <si>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</si>
  <si>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</si>
  <si>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</si>
  <si>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</si>
  <si>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</si>
  <si>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</si>
  <si>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</si>
  <si>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</si>
  <si>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</si>
  <si>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</si>
  <si>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</si>
  <si>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</si>
  <si>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</si>
  <si>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</si>
  <si>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</si>
  <si>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</si>
  <si>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</si>
  <si>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</si>
  <si>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</si>
  <si>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</si>
  <si>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</si>
  <si>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</si>
  <si>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</si>
  <si>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</si>
  <si>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</si>
  <si>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</si>
  <si>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</si>
  <si>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</si>
  <si>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</si>
  <si>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</si>
  <si>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</si>
  <si>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</si>
  <si>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</si>
  <si>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</si>
  <si>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</si>
  <si>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</si>
  <si>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</si>
  <si>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</si>
  <si>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</si>
  <si>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</si>
  <si>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</si>
  <si>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</si>
  <si>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</si>
  <si>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</si>
  <si>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</si>
  <si>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</si>
  <si>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</si>
  <si>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</si>
  <si>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</si>
  <si>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</si>
  <si>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</si>
  <si>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</si>
  <si>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</si>
  <si>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</si>
  <si>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</si>
  <si>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</si>
  <si>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</si>
  <si>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</si>
  <si>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</si>
  <si>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</si>
  <si>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</si>
  <si>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</si>
  <si>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</si>
  <si>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</si>
  <si>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</si>
  <si>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</si>
  <si>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</si>
  <si>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</si>
  <si>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</si>
  <si>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</si>
  <si>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</si>
  <si>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</si>
  <si>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</si>
  <si>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</si>
  <si>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</si>
  <si>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</si>
  <si>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</si>
  <si>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</si>
  <si>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</si>
  <si>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</si>
  <si>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</si>
  <si>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</si>
  <si>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</si>
  <si>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</si>
  <si>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</si>
  <si>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</si>
  <si>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</si>
  <si>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</si>
  <si>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</si>
  <si>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</si>
  <si>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</si>
  <si>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</si>
  <si>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</si>
  <si>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</si>
  <si>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</si>
  <si>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</si>
  <si>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</si>
  <si>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</si>
  <si>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</si>
  <si>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</si>
  <si>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</si>
  <si>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</si>
  <si>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</si>
  <si>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</si>
  <si>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</si>
  <si>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</si>
  <si>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</si>
  <si>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</si>
  <si>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</si>
  <si>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</si>
  <si>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</si>
  <si>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</si>
  <si>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</si>
  <si>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</si>
  <si>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</si>
  <si>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</si>
  <si>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</si>
  <si>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</si>
  <si>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</si>
  <si>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</si>
  <si>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</si>
  <si>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</si>
  <si>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</si>
  <si>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</si>
  <si>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</si>
  <si>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</si>
  <si>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</si>
  <si>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</si>
  <si>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</si>
  <si>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</si>
  <si>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</si>
  <si>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</si>
  <si>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</si>
  <si>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</si>
  <si>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</si>
  <si>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</si>
  <si>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</si>
  <si>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</si>
  <si>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</si>
  <si>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</si>
  <si>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</si>
  <si>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</si>
  <si>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</si>
  <si>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</si>
  <si>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</si>
  <si>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</si>
  <si>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</si>
  <si>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</si>
  <si>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</si>
  <si>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</si>
  <si>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</si>
  <si>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</si>
  <si>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</si>
  <si>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</si>
  <si>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</si>
  <si>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</si>
  <si>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</si>
  <si>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</si>
  <si>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</si>
  <si>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PCM-20251023-00001721</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</si>
  <si>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</si>
  <si>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</si>
  <si>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</si>
  <si>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</si>
  <si>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</si>
  <si>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</si>
  <si>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</si>
  <si>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</si>
  <si>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</si>
  <si>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</si>
  <si>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</si>
  <si>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</si>
  <si>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</si>
  <si>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</si>
  <si>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</si>
  <si>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</si>
  <si>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</si>
  <si>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</si>
  <si>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</si>
  <si>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</si>
  <si>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</si>
  <si>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</si>
  <si>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</si>
  <si>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</si>
  <si>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</si>
  <si>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</si>
  <si>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</si>
  <si>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</si>
  <si>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</si>
  <si>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</si>
  <si>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</si>
  <si>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</si>
  <si>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</si>
  <si>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</si>
  <si>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</si>
  <si>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</si>
  <si>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</si>
  <si>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</si>
  <si>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</si>
  <si>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</si>
  <si>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</si>
  <si>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</si>
  <si>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</si>
  <si>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</si>
  <si>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</si>
  <si>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</si>
  <si>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</si>
  <si>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</si>
  <si>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</si>
  <si>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</si>
  <si>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</si>
  <si>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</si>
  <si>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</si>
  <si>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</si>
  <si>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</si>
  <si>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</si>
  <si>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</si>
  <si>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</si>
  <si>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</si>
  <si>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</si>
  <si>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</si>
  <si>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</si>
  <si>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</si>
  <si>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</si>
  <si>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</si>
  <si>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</si>
  <si>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</si>
  <si>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</si>
  <si>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</si>
  <si>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</si>
  <si>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</si>
  <si>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</si>
  <si>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</si>
  <si>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</si>
  <si>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</si>
  <si>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</si>
  <si>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</si>
  <si>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</si>
  <si>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</si>
  <si>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</si>
  <si>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</si>
  <si>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</si>
  <si>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</si>
  <si>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</si>
  <si>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</si>
  <si>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</si>
  <si>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</si>
  <si>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</si>
  <si>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</si>
  <si>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</si>
  <si>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</si>
  <si>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</si>
  <si>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</si>
  <si>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</si>
  <si>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</si>
  <si>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</si>
  <si>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</si>
  <si>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</si>
  <si>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PCM-20251023-00001736</t>
  </si>
  <si>
    <t xml:space="preserve">EM team at site checking </t>
  </si>
  <si>
    <t xml:space="preserve">PCM-20251023-00001771 </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</si>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</sst>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2" totalsRowShown="0" headerRowDxfId="48" dataDxfId="47" headerRowBorderDxfId="45" tableBorderDxfId="46" totalsRowBorderDxfId="44">
  <autoFilter ref="A1:L2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2" totalsRowShown="0" headerRowDxfId="31" dataDxfId="30" headerRowBorderDxfId="28" tableBorderDxfId="29">
  <autoFilter ref="A1:L4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290.8125384259256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10.317549999999756</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0.17854537037055707</v>
      </c>
      <c r="H4" s="138">
        <v>45953.577372685184</v>
      </c>
      <c r="I4" s="136" t="str">
        <f>IFERROR(VLOOKUP(D4,DB!A:F,6,0),"")</f>
        <v>Generator-SG</v>
      </c>
      <c r="J4" s="136" t="str">
        <f>IFERROR(VLOOKUP(D4,DB!A:G,7,0),"")</f>
        <v>Vandalized</v>
      </c>
      <c r="K4" s="140" t="s">
        <v>39003</v>
      </c>
      <c r="L4" s="141" t="str">
        <f>IFERROR(VLOOKUP(D4,DB!A:I,9,0),"")</f>
        <v>Latis</v>
      </c>
    </row>
    <row r="5" spans="1:15" ht="15" customHeight="1">
      <c r="A5" s="135" t="s">
        <v>39004</v>
      </c>
      <c r="B5" s="136" t="str">
        <f>IFERROR(VLOOKUP(D5,DB!A:K,11,0),"")</f>
        <v>R1</v>
      </c>
      <c r="C5" s="136">
        <v>1</v>
      </c>
      <c r="D5" s="136" t="s">
        <v>8939</v>
      </c>
      <c r="E5" s="137" t="s">
        <v>38998</v>
      </c>
      <c r="F5" s="164">
        <v>45953.743935185186</v>
      </c>
      <c r="G5" s="139">
        <f ca="1">IFERROR(NOW()-F5,"")</f>
        <v>1.7029166665452067E-2</v>
      </c>
      <c r="H5" s="138">
        <v>45953.73909722222</v>
      </c>
      <c r="I5" s="136" t="str">
        <f>IFERROR(VLOOKUP(D5,DB!A:F,6,0),"")</f>
        <v>Generator-DG</v>
      </c>
      <c r="J5" s="136" t="str">
        <f>IFERROR(VLOOKUP(D5,DB!A:G,7,0),"")</f>
        <v>Vandalized</v>
      </c>
      <c r="K5" s="140" t="s">
        <v>39005</v>
      </c>
      <c r="L5" s="141" t="str">
        <f>IFERROR(VLOOKUP(D5,DB!A:I,9,0),"")</f>
        <v>Latis</v>
      </c>
    </row>
    <row r="6" spans="1:15" ht="15" customHeight="1">
      <c r="A6" s="135"/>
      <c r="B6" s="136" t="str">
        <f>IFERROR(VLOOKUP(D6,DB!A:K,11,0),"")</f>
        <v/>
      </c>
      <c r="C6" s="136"/>
      <c r="D6" s="136"/>
      <c r="E6" s="137"/>
      <c r="F6" s="138"/>
      <c r="G6" s="139">
        <f ca="1">IFERROR(NOW()-F6,"")</f>
        <v>45953.760964351852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45953.760964351852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45953.760964351852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45953.760964351852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45953.760964351852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45953.760964351852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45953.760964351852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45953.760964351852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45953.760964351852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45953.760964351852</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45953.760964351852</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45953.760964351852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45953.760964351852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45953.760964351852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45953.760964351852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45953.760964351852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45953.760964351852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45953.760964351852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45953.760964351852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45953.760964351852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45953.760964351852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45953.760964351852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45953.760964351852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45953.760964351852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45953.760964351852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45953.760964351852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45953.760964351852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45953.760964351852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45953.760964351852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45953.760964351852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45953.760964351852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45953.760964351852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45953.760964351852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45953.760964351852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45953.760964351852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45953.760964351852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45953.760964351852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45953.760964351852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45953.760964351852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45953.760964351852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45953.760964351852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45953.760964351852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45953.760964351852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45953.760964351852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45953.760964351852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45953.760964351852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45953.760964351852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45953.760964351852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45953.760964351852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45953.760964351852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45953.760964351852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45953.760964351852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45953.760964351852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45953.760964351852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45953.760964351852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45953.760964351852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45953.760964351852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45953.760964351852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45953.760964351852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45953.760964351852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45953.760964351852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45953.760964351852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45953.760964351852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45953.760964351852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45953.760964351852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45953.760964351852</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45953.760964351852</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29202</v>
      </c>
      <c r="E3" s="88" t="s">
        <v>38998</v>
      </c>
      <c r="F3" s="77">
        <v>45824.999837962961</v>
      </c>
      <c r="G3" s="78">
        <f ca="1">IFERROR(NOW()-F3,"-")</f>
        <v>128.76112638889026</v>
      </c>
      <c r="H3" s="77">
        <v>45824.993587962963</v>
      </c>
      <c r="I3" s="64" t="str">
        <f>IFERROR(VLOOKUP(D3,DB!A:F,6,0),"")</f>
        <v>Generator-SG</v>
      </c>
      <c r="J3" s="64" t="str">
        <f>IFERROR(VLOOKUP(D3,DB!A:G,7,0),"")</f>
        <v>Good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39088</v>
      </c>
      <c r="B4" s="18" t="str">
        <f>IFERROR(VLOOKUP(D4,DB!A:K,11,0),"")</f>
        <v>R2</v>
      </c>
      <c r="C4" s="18">
        <v>2</v>
      </c>
      <c r="D4" s="18" t="s">
        <v>17718</v>
      </c>
      <c r="E4" s="88" t="s">
        <v>38998</v>
      </c>
      <c r="F4" s="90">
        <v>45944.495775462965</v>
      </c>
      <c r="G4" s="118">
        <f ca="1">IFERROR(NOW()-F4,"-")</f>
        <v>9.2651888888867688</v>
      </c>
      <c r="H4" s="117">
        <v>45937.721967592595</v>
      </c>
      <c r="I4" s="18" t="str">
        <f>IFERROR(VLOOKUP(D4,DB!A:F,6,0),"")</f>
        <v>SCECO</v>
      </c>
      <c r="J4" s="18" t="str">
        <f>IFERROR(VLOOKUP(D4,DB!A:G,7,0),"")</f>
        <v>Vandalized</v>
      </c>
      <c r="K4" s="19" t="s">
        <v>39089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45953.760964351852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45953.760964351852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45953.760964351852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45953.760964351852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45953.760964351852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45953.760964351852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45953.760964351852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45953.760964351852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45953.760964351852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45953.760964351852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45953.760964351852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45953.760964351852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45953.760964351852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45953.760964351852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45953.760964351852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45953.760964351852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45953.760964351852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45953.760964351852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45953.760964351852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45953.760964351852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45953.760964351852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45953.760964351852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45953.760964351852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45953.760964351852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45953.760964351852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45953.760964351852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45953.760964351852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45953.760964351852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45953.760964351852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45953.760964351852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45953.760964351852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45953.760964351852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45953.760964351852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45953.760964351852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45953.760964351852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45953.760964351852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45953.760964351852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45953.760964351852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45953.760964351852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45953.760964351852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45953.760964351852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45953.760964351852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45953.760964351852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45953.760964351852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45953.760964351852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45953.760964351852</v>
      </c>
      <c r="H9" s="22"/>
      <c r="I9" s="19" t="s">
        <v>39090</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45953.760964351852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45953.760964351852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45953.760964351852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45953.760964351852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45953.760964351852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45953.760964351852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45953.760964351852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45953.760964351852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45953.760964351852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45953.760964351852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45953.760964351852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45953.760964351852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45953.760964351852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45953.760964351852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45953.760964351852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45953.760964351852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45953.760964351852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45953.760964351852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45953.760964351852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45953.760964351852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45953.760964351852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45953.760964351852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45953.760964351852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45953.760964351852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45953.760964351852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45953.760964351852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45953.760964351852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45953.760964351852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45953.760964351852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45953.760964351852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45953.760964351852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45953.760964351852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45953.760964351852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45953.760964351852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45953.760964351852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45953.760964351852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45953.760964351852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45953.760964351852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45953.760964351852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45953.760964351852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45953.760964351852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45953.760964351852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45953.760964351852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45953.760964351852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45953.760964351852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45953.760964351852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45953.760964351852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45953.760964351852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45953.760964351852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45953.760964351852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45953.760964351852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45953.760964351852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45953.760964351852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45953.760964351852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45953.760964351852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45953.760964351852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45953.760964351852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45953.760964351852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45953.760964351852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45953.760964351852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45953.760964351852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45953.760964351852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45953.760964351852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45953.760964351852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45953.760964351852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45953.760964351852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45953.760964351852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45953.760964351852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45953.760964351852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45953.760964351852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45953.760964351852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45953.760964351852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45953.760964351852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45953.760964351852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45953.760964351852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45953.760964351852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45953.760964351852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45953.760964351852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45953.760964351852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45953.760964351852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45953.760964351852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45953.760964351852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45953.760964351852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45953.760964351852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45953.760964351852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45953.760964351852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45953.760964351852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45953.760964351852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45953.760964351852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45953.760964351852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45953.760964351852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45953.760964351852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45953.760964351852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45953.760964351852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45953.760964351852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45953.760964351852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45953.760964351852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45953.760964351852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45953.760964351852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45953.760964351852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45953.760964351852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45953.760964351852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45953.760964351852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45953.760964351852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45953.760964351852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45953.760964351852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45953.760964351852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45953.760964351852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45953.760964351852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45953.760964351852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45953.760964351852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45953.760964351852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45953.760964351852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45953.760964351852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45953.760964351852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45953.760964351852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45953.760964351852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45953.760964351852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45953.760964351852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45953.760964351852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45953.760964351852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45953.760964351852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45953.760964351852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45953.760964351852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45953.760964351852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45953.760964351852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45953.760964351852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45953.760964351852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45953.760964351852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45953.760964351852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45953.760964351852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45953.760964351852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45953.760964351852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45953.760964351852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45953.760964351852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45953.760964351852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45953.760964351852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45953.760964351852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45953.760964351852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45953.760964351852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45953.760964351852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45953.760964351852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45953.760964351852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45953.760964351852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45953.760964351852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45953.760964351852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45953.760964351852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45953.760964351852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45953.760964351852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45953.760964351852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45953.760964351852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45953.760964351852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45953.760964351852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45953.760964351852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45953.760964351852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45953.760964351852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45953.760964351852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45953.760964351852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45953.760964351852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45953.760964351852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45953.760964351852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45953.760964351852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45953.760964351852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45953.760964351852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45953.760964351852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45953.760964351852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45953.760964351852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45953.760964351852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45953.760964351852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45953.760964351852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45953.760964351852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45953.760964351852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45953.760964351852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45953.760964351852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45953.760964351852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45953.760964351852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45953.760964351852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45953.760964351852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45953.760964351852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45953.760964351852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45953.760964351852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45953.760964351852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45953.760964351852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45953.760964351852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45953.760964351852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45953.760964351852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45953.760964351852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45953.760964351852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45953.760964351852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45953.760964351852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45953.760964351852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45953.760964351852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45953.760964351852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45953.760964351852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45953.760964351852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45953.760964351852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45953.760964351852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45953.760964351852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45953.760964351852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45953.760964351852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45953.760964351852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45953.760964351852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45953.760964351852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45953.760964351852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45953.760964351852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45953.760964351852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45953.760964351852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45953.760964351852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45953.760964351852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45953.760964351852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45953.760964351852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45953.760964351852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45953.760964351852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45953.760964351852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45953.760964351852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45953.760964351852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45953.760964351852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45953.760964351852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45953.760964351852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45953.760964351852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45953.760964351852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45953.760964351852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45953.760964351852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45953.760964351852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45953.760964351852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45953.760964351852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45953.760964351852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45953.760964351852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45953.760964351852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45953.760964351852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45953.760964351852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45953.760964351852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45953.760964351852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45953.760964351852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45953.760964351852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45953.760964351852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45953.760964351852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45953.760964351852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45953.760964351852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45953.760964351852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45953.760964351852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45953.760964351852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45953.760964351852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45953.760964351852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45953.760964351852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45953.760964351852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45953.760964351852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45953.760964351852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45953.760964351852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45953.760964351852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45953.760964351852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45953.760964351852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45953.760964351852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45953.760964351852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45953.760964351852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45953.760964351852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45953.760964351852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45953.760964351852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45953.760964351852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45953.760964351852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45953.760964351852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45953.760964351852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45953.760964351852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45953.760964351852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45953.760964351852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45953.760964351852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45953.760964351852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45953.760964351852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45953.760964351852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45953.760964351852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45953.760964351852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45953.760964351852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45953.760964351852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45953.760964351852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45953.760964351852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45953.760964351852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45953.760964351852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45953.760964351852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45953.760964351852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45953.760964351852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45953.760964351852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45953.760964351852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45953.760964351852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45953.760964351852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45953.760964351852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45953.760964351852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45953.760964351852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45953.760964351852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45953.760964351852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45953.760964351852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45953.760964351852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45953.760964351852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45953.760964351852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45953.760964351852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45953.760964351852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45953.760964351852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45953.760964351852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45953.760964351852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45953.760964351852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45953.760964351852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45953.760964351852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45953.760964351852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45953.760964351852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45953.760964351852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45953.760964351852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45953.760964351852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45953.760964351852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45953.760964351852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45953.760964351852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45953.760964351852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45953.760964351852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45953.760964351852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45953.760964351852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45953.760964351852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45953.760964351852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45953.760964351852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45953.760964351852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45953.760964351852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45953.760964351852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45953.760964351852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45953.760964351852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45953.760964351852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45953.760964351852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45953.760964351852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45953.760964351852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45953.760964351852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45953.760964351852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45953.760964351852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45953.760964351852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45953.760964351852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45953.760964351852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45953.760964351852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45953.760964351852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45953.760964351852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45953.760964351852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45953.760964351852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45953.760964351852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45953.760964351852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45953.760964351852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45953.760964351852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45953.760964351852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45953.760964351852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45953.760964351852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45953.760964351852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45953.760964351852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45953.760964351852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45953.760964351852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45953.760964351852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45953.760964351852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45953.760964351852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45953.760964351852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45953.760964351852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45953.760964351852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45953.760964351852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45953.760964351852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45953.760964351852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45953.760964351852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45953.760964351852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45953.760964351852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45953.760964351852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45953.760964351852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45953.760964351852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45953.760964351852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45953.760964351852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45953.760964351852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45953.760964351852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45953.760964351852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45953.760964351852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45953.760964351852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45953.760964351852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45953.760964351852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45953.760964351852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45953.760964351852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45953.760964351852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45953.760964351852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45953.760964351852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45953.760964351852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45953.760964351852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45953.760964351852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45953.760964351852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45953.760964351852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45953.760964351852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45953.760964351852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45953.760964351852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45953.760964351852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45953.760964351852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45953.760964351852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45953.760964351852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45953.760964351852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45953.760964351852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45953.760964351852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45953.760964351852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45953.760964351852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45953.760964351852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45953.760964351852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45953.760964351852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45953.760964351852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45953.760964351852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45953.760964351852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45953.760964351852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45953.760964351852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45953.760964351852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45953.760964351852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45953.760964351852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45953.760964351852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45953.760964351852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45953.760964351852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45953.760964351852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45953.760964351852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45953.760964351852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45953.760964351852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45953.760964351852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45953.760964351852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45953.760964351852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45953.760964351852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45953.760964351852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45953.760964351852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45953.760964351852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45953.760964351852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45953.760964351852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45953.760964351852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45953.760964351852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45953.760964351852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45953.760964351852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45953.760964351852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45953.760964351852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45953.760964351852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45953.760964351852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45953.760964351852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45953.760964351852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45953.760964351852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45953.760964351852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45953.760964351852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45953.760964351852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45953.760964351852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45953.760964351852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45953.760964351852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45953.760964351852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45953.760964351852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45953.760964351852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45953.760964351852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45953.760964351852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45953.760964351852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45953.760964351852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45953.760964351852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45953.760964351852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45953.760964351852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45953.760964351852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45953.760964351852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45953.760964351852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45953.760964351852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45953.760964351852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45953.760964351852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45953.760964351852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45953.760964351852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45953.760964351852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45953.760964351852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45953.760964351852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45953.760964351852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45953.760964351852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45953.760964351852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45953.760964351852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45953.760964351852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45953.760964351852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45953.760964351852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45953.760964351852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45953.760964351852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45953.760964351852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45953.760964351852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45953.760964351852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45953.760964351852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45953.760964351852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45953.760964351852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45953.760964351852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45953.760964351852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45953.760964351852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45953.760964351852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45953.760964351852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45953.760964351852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45953.760964351852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45953.760964351852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45953.760964351852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45953.760964351852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45953.760964351852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45953.760964351852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45953.760964351852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45953.760964351852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45953.760964351852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45953.760964351852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45953.760964351852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45953.760964351852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45953.760964351852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45953.760964351852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45953.760964351852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45953.760964351852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45953.760964351852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45953.760964351852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45953.760964351852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45953.760964351852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45953.760964351852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45953.760964351852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45953.760964351852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45953.760964351852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45953.760964351852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45953.760964351852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45953.760964351852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45953.760964351852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45953.760964351852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45953.760964351852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45953.760964351852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45953.760964351852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45953.760964351852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45953.760964351852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45953.760964351852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45953.760964351852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45953.760964351852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45953.760964351852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45953.760964351852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45953.760964351852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45953.760964351852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45953.760964351852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45953.760964351852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45953.760964351852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45953.760964351852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45953.760964351852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45953.760964351852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45953.760964351852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45953.760964351852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45953.760964351852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45953.760964351852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45953.760964351852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45953.760964351852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45953.760964351852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45953.760964351852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45953.760964351852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45953.760964351852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45953.760964351852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45953.760964351852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45953.760964351852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45953.760964351852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45953.760964351852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45953.760964351852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45953.760964351852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45953.760964351852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45953.760964351852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45953.760964351852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45953.760964351852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45953.760964351852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45953.760964351852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45953.760964351852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45953.760964351852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45953.760964351852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45953.760964351852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45953.760964351852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45953.760964351852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45953.760964351852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45953.760964351852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45953.760964351852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45953.760964351852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45953.760964351852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45953.760964351852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45953.760964351852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45953.760964351852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45953.760964351852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45953.760964351852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45953.760964351852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45953.760964351852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45953.760964351852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45953.760964351852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45953.760964351852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45953.760964351852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45953.760964351852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45953.760964351852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45953.760964351852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45953.760964351852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45953.760964351852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45953.760964351852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45953.760964351852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45953.760964351852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45953.760964351852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45953.760964351852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45953.760964351852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45953.760964351852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45953.760964351852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45953.760964351852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45953.760964351852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45953.760964351852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45953.760964351852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45953.760964351852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45953.760964351852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45953.760964351852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45953.760964351852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45953.760964351852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45953.760964351852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45953.760964351852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45953.760964351852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45953.760964351852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45953.760964351852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45953.760964351852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45953.760964351852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45953.760964351852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45953.760964351852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45953.760964351852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45953.760964351852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45953.760964351852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45953.760964351852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45953.760964351852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45953.760964351852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45953.760964351852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45953.760964351852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45953.760964351852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45953.760964351852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45953.760964351852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45953.760964351852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45953.760964351852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45953.760964351852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45953.760964351852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45953.760964351852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45953.760964351852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45953.760964351852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45953.760964351852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45953.760964351852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45953.760964351852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45953.760964351852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45953.760964351852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45953.760964351852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45953.760964351852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45953.760964351852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45953.760964351852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45953.760964351852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45953.760964351852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45953.760964351852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45953.760964351852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45953.760964351852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45953.760964351852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45953.760964351852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45953.760964351852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45953.760964351852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45953.760964351852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45953.760964351852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45953.760964351852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45953.760964351852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45953.760964351852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45953.760964351852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45953.760964351852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45953.760964351852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45953.760964351852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45953.760964351852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45953.760964351852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45953.760964351852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45953.760964351852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45953.760964351852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45953.760964351852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45953.760964351852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45953.760964351852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45953.760964351852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45953.760964351852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45953.760964351852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45953.760964351852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45953.760964351852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45953.760964351852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45953.760964351852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45953.760964351852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45953.760964351852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45953.760964351852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45953.760964351852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45953.760964351852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45953.760964351852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45953.760964351852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45953.760964351852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45953.760964351852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45953.760964351852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45953.760964351852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45953.760964351852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45953.760964351852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45953.760964351852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45953.760964351852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45953.760964351852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45953.760964351852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45953.760964351852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45953.760964351852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45953.760964351852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45953.760964351852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45953.760964351852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45953.760964351852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45953.760964351852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45953.760964351852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45953.760964351852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45953.760964351852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45953.760964351852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45953.760964351852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45953.760964351852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45953.760964351852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45953.760964351852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45953.760964351852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45953.760964351852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45953.760964351852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45953.760964351852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45953.760964351852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45953.760964351852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45953.760964351852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45953.760964351852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45953.760964351852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45953.760964351852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45953.760964351852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45953.760964351852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45953.760964351852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45953.760964351852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45953.760964351852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45953.760964351852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45953.760964351852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45953.760964351852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45953.760964351852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45953.760964351852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45953.760964351852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45953.760964351852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45953.760964351852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45953.760964351852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45953.760964351852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45953.760964351852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45953.760964351852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45953.760964351852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45953.760964351852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45953.760964351852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45953.760964351852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45953.760964351852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45953.760964351852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45953.760964351852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45953.760964351852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45953.760964351852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45953.760964351852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45953.760964351852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45953.760964351852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45953.760964351852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45953.760964351852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45953.760964351852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45953.760964351852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45953.760964351852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45953.760964351852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45953.760964351852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45953.760964351852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45953.760964351852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45953.760964351852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45953.760964351852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45953.760964351852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45953.760964351852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45953.760964351852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45953.760964351852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45953.760964351852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45953.760964351852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45953.760964351852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45953.760964351852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45953.760964351852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45953.760964351852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45953.760964351852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45953.760964351852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45953.760964351852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45953.760964351852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45953.760964351852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45953.760964351852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45953.760964351852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45953.760964351852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45953.760964351852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45953.760964351852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45953.760964351852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45953.760964351852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45953.760964351852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45953.760964351852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45953.760964351852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45953.760964351852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45953.760964351852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45953.760964351852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45953.760964351852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45953.760964351852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45953.760964351852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45953.760964351852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45953.760964351852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45953.760964351852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45953.760964351852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45953.760964351852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45953.760964351852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45953.760964351852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45953.760964351852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45953.760964351852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45953.760964351852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45953.760964351852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45953.760964351852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45953.760964351852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45953.760964351852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45953.760964351852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45953.760964351852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45953.760964351852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45953.760964351852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45953.760964351852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45953.760964351852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45953.760964351852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45953.760964351852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45953.760964351852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45953.760964351852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45953.760964351852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45953.760964351852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45953.760964351852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45953.760964351852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45953.760964351852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45953.760964351852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45953.760964351852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45953.760964351852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45953.760964351852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45953.760964351852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45953.760964351852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45953.760964351852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45953.760964351852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45953.760964351852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45953.760964351852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45953.760964351852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45953.760964351852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45953.760964351852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45953.760964351852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45953.760964351852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45953.760964351852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45953.760964351852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45953.760964351852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45953.760964351852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45953.760964351852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45953.760964351852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45953.760964351852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45953.760964351852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45953.760964351852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45953.760964351852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45953.760964351852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45953.760964351852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45953.760964351852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45953.760964351852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45953.760964351852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45953.760964351852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45953.760964351852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45953.760964351852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45953.760964351852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45953.760964351852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45953.760964351852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45953.760964351852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45953.760964351852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45953.760964351852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45953.760964351852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45953.760964351852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45953.760964351852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45953.760964351852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45953.760964351852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45953.760964351852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45953.760964351852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45953.760964351852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45953.760964351852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45953.760964351852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45953.760964351852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45953.760964351852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45953.760964351852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45953.760964351852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45953.760964351852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45953.760964351852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45953.760964351852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45953.760964351852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45953.760964351852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45953.760964351852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45953.760964351852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45953.760964351852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45953.760964351852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45953.760964351852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45953.760964351852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45953.760964351852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45953.760964351852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45953.760964351852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45953.760964351852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45953.760964351852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45953.760964351852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45953.760964351852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45953.760964351852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45953.760964351852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45953.760964351852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45953.760964351852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45953.760964351852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45953.760964351852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45953.760964351852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45953.760964351852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45953.760964351852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45953.760964351852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45953.760964351852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45953.760964351852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45953.760964351852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45953.760964351852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45953.760964351852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45953.760964351852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45953.760964351852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45953.760964351852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45953.760964351852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45953.760964351852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45953.760964351852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45953.760964351852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45953.760964351852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45953.760964351852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45953.760964351852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45953.760964351852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45953.760964351852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45953.760964351852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45953.760964351852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45953.760964351852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45953.760964351852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45953.760964351852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45953.760964351852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45953.760964351852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45953.760964351852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45953.760964351852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45953.760964351852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45953.760964351852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45953.760964351852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45953.760964351852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45953.760964351852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45953.760964351852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45953.760964351852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45953.760964351852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45953.760964351852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45953.760964351852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45953.760964351852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45953.760964351852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45953.760964351852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45953.760964351852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45953.760964351852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45953.760964351852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45953.760964351852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45953.760964351852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45953.760964351852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45953.760964351852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45953.760964351852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45953.760964351852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45953.760964351852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45953.760964351852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45953.760964351852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45953.760964351852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45953.760964351852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45953.760964351852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45953.760964351852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45953.760964351852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45953.760964351852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45953.760964351852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45953.760964351852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45953.760964351852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45953.760964351852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45953.760964351852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45953.760964351852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45953.760964351852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45953.760964351852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45953.760964351852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45953.760964351852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45953.760964351852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45953.760964351852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45953.760964351852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45953.760964351852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45953.760964351852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45953.760964351852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45953.760964351852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45953.760964351852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45953.760964351852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45953.760964351852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45953.760964351852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45953.760964351852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45953.760964351852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45953.760964351852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45953.760964351852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45953.760964351852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45953.760964351852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45953.760964351852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45953.760964351852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45953.760964351852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45953.760964351852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45953.760964351852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45953.760964351852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45953.760964351852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45953.760964351852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45953.760964351852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45953.760964351852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45953.760964351852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45953.760964351852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45953.760964351852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45953.760964351852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45953.760964351852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45953.760964351852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45953.760964351852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45953.760964351852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45953.760964351852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45953.760964351852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45953.760964351852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45953.760964351852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45953.760964351852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45953.760964351852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45953.760964351852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45953.760964351852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45953.760964351852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45953.760964351852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45953.760964351852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45953.760964351852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45953.760964351852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45953.760964351852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45953.760964351852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45953.760964351852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45953.760964351852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45953.760964351852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45953.760964351852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45953.760964351852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45953.760964351852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45953.760964351852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45953.760964351852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45953.760964351852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45953.760964351852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45953.760964351852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45953.760964351852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45953.760964351852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45953.760964351852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45953.760964351852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45953.760964351852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45953.760964351852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45953.760964351852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45953.760964351852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45953.760964351852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45953.760964351852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45953.760964351852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45953.760964351852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45953.760964351852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45953.760964351852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45953.760964351852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45953.760964351852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45953.760964351852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45953.760964351852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45953.760964351852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45953.760964351852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45953.760964351852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45953.760964351852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45953.760964351852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45953.760964351852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45953.760964351852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45953.760964351852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45953.760964351852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45953.760964351852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45953.760964351852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45953.760964351852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45953.760964351852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45953.760964351852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45953.760964351852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45953.760964351852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45953.760964351852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45953.760964351852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45953.760964351852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45953.760964351852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45953.760964351852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45953.760964351852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45953.760964351852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45953.760964351852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45953.760964351852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45953.760964351852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45953.760964351852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45953.760964351852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45953.760964351852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45953.760964351852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45953.760964351852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45953.760964351852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45953.760964351852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45953.760964351852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45953.760964351852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45953.760964351852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45953.760964351852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45953.760964351852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45953.760964351852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45953.760964351852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45953.760964351852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45953.760964351852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45953.760964351852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45953.760964351852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45953.760964351852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45953.760964351852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45953.760964351852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45953.760964351852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45953.760964351852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45953.760964351852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45953.760964351852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45953.760964351852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45953.760964351852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45953.760964351852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45953.760964351852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45953.760964351852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45953.760964351852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45953.760964351852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45953.760964351852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45953.760964351852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45953.760964351852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45953.760964351852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45953.760964351852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45953.760964351852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45953.760964351852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45953.760964351852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45953.760964351852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45953.760964351852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45953.760964351852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45953.760964351852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45953.760964351852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45953.760964351852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45953.760964351852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45953.760964351852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45953.760964351852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45953.760964351852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45953.760964351852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45953.760964351852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45953.760964351852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45953.760964351852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45953.760964351852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45953.760964351852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45953.760964351852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45953.760964351852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45953.760964351852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45953.760964351852</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2"/>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250.28024675925553</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0.12624212962691672</v>
      </c>
      <c r="H3" s="125">
        <v>45953.546631944446</v>
      </c>
      <c r="I3" s="121" t="str">
        <f>IFERROR(VLOOKUP(D3,DB!A:F,6,0),"")</f>
        <v>SCECO</v>
      </c>
      <c r="J3" s="121" t="str">
        <f>IFERROR(VLOOKUP(D3,DB!A:G,7,0),"")</f>
        <v>Dead</v>
      </c>
      <c r="K3" s="127" t="s">
        <v>39094</v>
      </c>
      <c r="L3" s="123" t="str">
        <f>IFERROR(VLOOKUP(D3,DB!A:I,9,0),"")</f>
        <v>Latis</v>
      </c>
    </row>
    <row r="4" spans="1:16" ht="15" customHeight="1">
      <c r="A4" s="121"/>
      <c r="B4" s="121" t="str">
        <f>IFERROR(VLOOKUP(D4,DB!A:K,11,0),"")</f>
        <v/>
      </c>
      <c r="C4" s="122"/>
      <c r="D4"/>
      <c r="E4" s="100"/>
      <c r="F4" s="125"/>
      <c r="G4" s="126">
        <f ca="1">IFERROR(NOW()-F4,"")</f>
        <v>45953.760964351852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45953.760964351852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45953.760964351852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45953.760964351852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45953.760964351852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45953.760964351852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45953.760964351852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45953.760964351852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45953.760964351852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45953.760964351852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45953.760964351852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45953.760964351852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45953.760964351852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45953.760964351852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45953.760964351852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c r="E19" s="124"/>
      <c r="F19" s="125"/>
      <c r="G19" s="126">
        <f ca="1">IFERROR(NOW()-F19,"")</f>
        <v>45953.760964351852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24"/>
      <c r="F20" s="125"/>
      <c r="G20" s="126">
        <f ca="1">IFERROR(NOW()-F20,"")</f>
        <v>45953.760964351852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45953.760964351852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45953.760964351852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45953.760964351852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45953.760964351852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45953.760964351852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45953.760964351852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45953.760964351852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45953.760964351852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45953.760964351852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45953.760964351852</v>
      </c>
      <c r="H30" s="125"/>
      <c r="I30" s="121" t="str">
        <f>IFERROR(VLOOKUP(D30,DB!A:F,6,0),"")</f>
        <v/>
      </c>
      <c r="J30" s="121" t="str">
        <f>IFERROR(VLOOKUP(D30,DB!A:G,7,0),"")</f>
        <v/>
      </c>
      <c r="K30" s="127"/>
      <c r="L30" s="123" t="str">
        <f>IFERROR(VLOOKUP(D30,DB!A:I,9,0),"")</f>
        <v/>
      </c>
    </row>
    <row r="31" spans="1:12" ht="15" customHeight="1">
      <c r="A31" s="121"/>
      <c r="B31" s="121" t="str">
        <f>IFERROR(VLOOKUP(D32,DB!A:K,11,0),"")</f>
        <v/>
      </c>
      <c r="C31" s="122"/>
      <c r="D31" s="123"/>
      <c r="E31" s="124"/>
      <c r="F31" s="125"/>
      <c r="G31" s="126">
        <f ca="1">IFERROR(NOW()-F31,"")</f>
        <v>45953.760964351852</v>
      </c>
      <c r="H31" s="125"/>
      <c r="I31" s="121" t="str">
        <f>IFERROR(VLOOKUP(D32,DB!A:F,6,0),"")</f>
        <v/>
      </c>
      <c r="J31" s="121" t="str">
        <f>IFERROR(VLOOKUP(D32,DB!A:G,7,0),"")</f>
        <v/>
      </c>
      <c r="K31" s="127"/>
      <c r="L31" s="123" t="str">
        <f>IFERROR(VLOOKUP(D32,DB!A:I,9,0),"")</f>
        <v/>
      </c>
    </row>
    <row r="32" spans="1:12" ht="15" customHeight="1">
      <c r="A32" s="121"/>
      <c r="B32" s="121" t="str">
        <f>IFERROR(VLOOKUP(#REF!,DB!A:K,11,0),"")</f>
        <v/>
      </c>
      <c r="C32" s="122"/>
      <c r="D32" s="123"/>
      <c r="E32" s="124"/>
      <c r="F32" s="125"/>
      <c r="G32" s="126">
        <f ca="1">IFERROR(NOW()-F32,"")</f>
        <v>45953.760964351852</v>
      </c>
      <c r="H32" s="125"/>
      <c r="I32" s="121" t="str">
        <f>IFERROR(VLOOKUP(#REF!,DB!A:F,6,0),"")</f>
        <v/>
      </c>
      <c r="J32" s="121" t="str">
        <f>IFERROR(VLOOKUP(#REF!,DB!A:G,7,0),"")</f>
        <v/>
      </c>
      <c r="K32" s="127"/>
      <c r="L32" s="123" t="str">
        <f>IFERROR(VLOOKUP(#REF!,DB!A:I,9,0),"")</f>
        <v/>
      </c>
    </row>
    <row r="33" spans="1:12" ht="15" customHeight="1">
      <c r="A33" s="121"/>
      <c r="B33" s="121" t="str">
        <f>IFERROR(VLOOKUP(D33,DB!A:K,11,0),"")</f>
        <v/>
      </c>
      <c r="C33" s="122"/>
      <c r="D33" s="123"/>
      <c r="E33" s="124"/>
      <c r="F33" s="125"/>
      <c r="G33" s="126">
        <f ca="1">IFERROR(NOW()-F33,"")</f>
        <v>45953.760964351852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45953.760964351852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45953.760964351852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45953.760964351852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45953.760964351852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45953.760964351852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45953.760964351852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45953.760964351852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45953.760964351852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45953.760964351852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45953.760964351852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45953.760964351852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45953.760964351852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45953.760964351852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45953.760964351852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45953.760964351852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45953.760964351852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45953.760964351852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45953.760964351852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45953.760964351852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45953.760964351852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45953.760964351852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45953.760964351852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45953.760964351852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45953.760964351852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45953.760964351852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45953.760964351852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45953.760964351852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45953.760964351852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45953.760964351852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45953.760964351852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45953.760964351852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45953.760964351852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45953.760964351852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45953.760964351852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45953.760964351852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45953.760964351852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45953.760964351852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45953.760964351852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45953.760964351852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45953.760964351852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45953.760964351852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45953.760964351852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45953.760964351852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45953.760964351852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45953.760964351852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45953.760964351852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45953.760964351852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45953.760964351852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45953.760964351852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45953.760964351852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45953.760964351852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45953.760964351852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45953.760964351852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45953.760964351852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45953.760964351852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45953.760964351852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45953.760964351852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45953.760964351852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45953.760964351852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45953.760964351852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45953.760964351852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45953.760964351852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45953.760964351852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45953.760964351852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45953.760964351852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45953.760964351852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45953.760964351852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45953.760964351852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45953.760964351852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45953.760964351852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45953.760964351852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45953.760964351852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45953.760964351852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45953.760964351852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45953.760964351852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45953.760964351852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45953.760964351852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45953.760964351852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45953.760964351852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45953.760964351852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45953.760964351852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45953.760964351852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45953.760964351852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45953.760964351852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45953.760964351852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45953.760964351852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45953.760964351852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45953.760964351852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45953.760964351852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45953.760964351852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45953.760964351852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45953.760964351852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45953.760964351852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45953.760964351852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45953.760964351852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45953.760964351852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45953.760964351852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45953.760964351852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45953.760964351852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45953.760964351852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45953.760964351852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45953.760964351852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45953.760964351852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45953.760964351852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45953.760964351852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45953.760964351852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45953.760964351852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45953.760964351852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45953.760964351852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45953.760964351852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45953.760964351852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45953.760964351852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45953.760964351852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45953.760964351852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45953.760964351852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45953.760964351852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45953.760964351852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45953.760964351852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45953.760964351852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45953.760964351852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45953.760964351852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45953.760964351852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45953.760964351852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45953.760964351852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45953.760964351852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45953.760964351852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45953.760964351852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45953.760964351852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45953.760964351852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45953.760964351852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45953.760964351852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45953.760964351852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45953.760964351852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45953.760964351852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45953.760964351852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45953.760964351852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45953.760964351852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45953.760964351852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45953.760964351852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45953.760964351852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45953.760964351852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45953.760964351852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45953.760964351852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45953.760964351852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45953.760964351852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45953.760964351852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45953.760964351852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45953.760964351852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45953.760964351852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45953.760964351852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45953.760964351852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45953.760964351852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45953.760964351852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45953.760964351852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45953.760964351852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45953.760964351852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45953.760964351852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45953.760964351852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45953.760964351852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45953.760964351852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45953.760964351852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45953.760964351852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45953.760964351852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45953.760964351852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45953.760964351852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45953.760964351852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45953.760964351852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45953.760964351852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45953.760964351852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45953.760964351852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45953.760964351852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45953.760964351852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45953.760964351852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45953.760964351852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45953.760964351852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45953.760964351852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45953.760964351852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45953.760964351852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45953.760964351852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45953.760964351852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45953.760964351852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45953.760964351852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45953.760964351852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45953.760964351852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45953.760964351852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45953.760964351852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45953.760964351852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45953.760964351852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45953.760964351852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45953.760964351852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45953.760964351852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45953.760964351852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45953.760964351852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45953.760964351852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45953.760964351852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45953.760964351852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45953.760964351852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45953.760964351852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45953.760964351852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45953.760964351852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45953.760964351852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45953.760964351852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45953.760964351852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45953.760964351852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45953.760964351852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45953.760964351852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45953.760964351852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45953.760964351852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45953.760964351852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45953.760964351852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45953.760964351852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45953.760964351852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45953.760964351852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45953.760964351852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45953.760964351852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45953.760964351852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45953.760964351852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45953.760964351852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45953.760964351852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45953.760964351852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45953.760964351852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45953.760964351852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45953.760964351852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45953.760964351852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45953.760964351852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45953.760964351852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45953.760964351852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45953.760964351852</v>
      </c>
      <c r="H261" s="125"/>
      <c r="I261" s="121" t="str">
        <f>IFERROR(VLOOKUP(D261,DB!A:F,6,0),"")</f>
        <v/>
      </c>
      <c r="J261" s="121" t="str">
        <f>IFERROR(VLOOKUP(D261,DB!A:G,7,0),"")</f>
        <v/>
      </c>
      <c r="K261" s="127"/>
      <c r="L261" s="123" t="str">
        <f>IFERROR(VLOOKUP(D261,DB!A:I,9,0),"")</f>
        <v/>
      </c>
    </row>
    <row r="262" spans="1:12" ht="15" customHeight="1">
      <c r="A262" s="128"/>
      <c r="B262" s="128" t="str">
        <f>IFERROR(VLOOKUP(D262,DB!A:K,11,0),"")</f>
        <v/>
      </c>
      <c r="C262" s="129"/>
      <c r="D262" s="130"/>
      <c r="E262" s="131"/>
      <c r="F262" s="132"/>
      <c r="G262" s="133">
        <f ca="1">IFERROR(NOW()-F262,"")</f>
        <v>45953.760964351852</v>
      </c>
      <c r="H262" s="132"/>
      <c r="I262" s="128" t="str">
        <f>IFERROR(VLOOKUP(D262,DB!A:F,6,0),"")</f>
        <v/>
      </c>
      <c r="J262" s="128" t="str">
        <f>IFERROR(VLOOKUP(D262,DB!A:G,7,0),"")</f>
        <v/>
      </c>
      <c r="K262" s="134"/>
      <c r="L262" s="130" t="str">
        <f>IFERROR(VLOOKUP(D262,DB!A:I,9,0),"")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61.928904166663415</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39083</v>
      </c>
      <c r="F3" s="38">
        <v>45926.188877314817</v>
      </c>
      <c r="G3" s="146">
        <f t="shared" ref="G3" ca="1" si="0">IFERROR(NOW()-F3,"")</f>
        <v>27.572087037035089</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8.9893902777766925</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39083</v>
      </c>
      <c r="F5" s="155">
        <v>45948.661111111112</v>
      </c>
      <c r="G5" s="156">
        <f ca="1">IFERROR(NOW()-F5,"")</f>
        <v>5.0998532407393213</v>
      </c>
      <c r="H5" s="155">
        <v>45948.661111111112</v>
      </c>
      <c r="I5" s="154" t="str">
        <f>IFERROR(VLOOKUP(D5,DB!A:F,6,0),"")</f>
        <v>SCECO</v>
      </c>
      <c r="J5" s="154" t="str">
        <f>IFERROR(VLOOKUP(D5,DB!A:G,7,0),"")</f>
        <v>Dead</v>
      </c>
      <c r="K5" s="154" t="s">
        <v>39102</v>
      </c>
      <c r="L5" s="154" t="str">
        <f>IFERROR(VLOOKUP(D5,DB!A:I,9,0),"")</f>
        <v>Latis</v>
      </c>
    </row>
    <row r="6" spans="1:13" ht="15">
      <c r="A6" s="154" t="s">
        <v>39103</v>
      </c>
      <c r="B6" s="154" t="str">
        <f>IFERROR(VLOOKUP(D6,DB!A:K,11,0),"")</f>
        <v>R5</v>
      </c>
      <c r="C6" s="154">
        <v>1</v>
      </c>
      <c r="D6" s="154" t="s">
        <v>37837</v>
      </c>
      <c r="E6" s="154" t="s">
        <v>39083</v>
      </c>
      <c r="F6" s="155">
        <v>45953.746342592596</v>
      </c>
      <c r="G6" s="156">
        <f ca="1">IFERROR(NOW()-F6,"")</f>
        <v>1.4621759255533107E-2</v>
      </c>
      <c r="H6" s="155">
        <v>45953.735613425924</v>
      </c>
      <c r="I6" s="154" t="str">
        <f>IFERROR(VLOOKUP(D6,DB!A:F,6,0),"")</f>
        <v>SCECO</v>
      </c>
      <c r="J6" s="154" t="str">
        <f>IFERROR(VLOOKUP(D6,DB!A:G,7,0),"")</f>
        <v>No BB Shifted</v>
      </c>
      <c r="K6" s="154" t="s">
        <v>39104</v>
      </c>
      <c r="L6" s="154" t="str">
        <f>IFERROR(VLOOKUP(D6,DB!A:I,9,0),"")</f>
        <v>Latis</v>
      </c>
    </row>
    <row r="7" spans="1:13" ht="15">
      <c r="A7" s="160"/>
      <c r="B7" s="160" t="str">
        <f>IFERROR(VLOOKUP(D7,DB!A:K,11,0),"")</f>
        <v/>
      </c>
      <c r="C7" s="160"/>
      <c r="D7" s="160"/>
      <c r="E7" s="160"/>
      <c r="F7" s="161"/>
      <c r="G7" s="162">
        <f ca="1">IFERROR(NOW()-F7,"")</f>
        <v>45953.760964351852</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45953.760964351852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45953.760964351852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45953.760964351852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45953.760964351852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45953.760964351852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45953.760964351852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45953.760964351852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45953.760964351852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45953.760964351852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45953.760964351852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45953.760964351852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45953.760964351852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45953.760964351852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45953.760964351852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45953.760964351852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45953.760964351852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45953.760964351852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45953.760964351852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45953.760964351852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45953.760964351852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45953.760964351852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45953.760964351852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45953.760964351852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45953.760964351852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45953.760964351852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45953.760964351852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45953.760964351852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45953.760964351852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45953.760964351852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45953.760964351852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45953.760964351852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45953.760964351852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45953.760964351852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45953.760964351852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45953.760964351852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45953.760964351852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45953.760964351852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45953.760964351852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45953.760964351852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45953.760964351852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45953.760964351852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45953.760964351852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45953.760964351852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45953.760964351852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45953.760964351852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45953.760964351852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45953.760964351852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45953.760964351852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45953.760964351852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45953.760964351852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45953.760964351852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45953.760964351852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45953.760964351852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45953.760964351852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45953.760964351852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45953.760964351852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45953.760964351852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45953.760964351852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45953.760964351852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45953.760964351852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45953.760964351852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45953.760964351852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45953.760964351852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45953.760964351852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45953.760964351852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45953.760964351852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45953.760964351852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45953.760964351852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45953.760964351852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45953.760964351852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45953.760964351852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45953.760964351852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45953.760964351852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45953.760964351852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45953.760964351852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45953.760964351852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45953.760964351852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45953.760964351852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45953.760964351852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45953.760964351852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45953.760964351852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45953.760964351852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45953.760964351852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45953.760964351852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45953.760964351852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45953.760964351852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45953.760964351852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45953.760964351852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45953.760964351852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45953.760964351852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45953.760964351852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45953.760964351852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45953.760964351852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45953.760964351852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45953.760964351852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45953.760964351852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45953.760964351852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45953.760964351852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45953.760964351852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45953.760964351852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45953.760964351852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45953.760964351852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45953.760964351852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45953.760964351852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45953.760964351852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45953.760964351852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45953.760964351852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45953.760964351852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45953.760964351852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45953.760964351852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45953.760964351852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45953.760964351852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45953.760964351852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45953.760964351852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45953.760964351852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45953.760964351852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45953.760964351852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45953.760964351852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45953.760964351852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45953.760964351852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45953.760964351852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45953.760964351852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45953.760964351852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45953.760964351852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45953.760964351852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45953.760964351852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45953.760964351852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45953.760964351852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45953.760964351852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45953.760964351852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45953.760964351852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45953.760964351852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45953.760964351852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45953.760964351852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45953.760964351852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45953.760964351852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45953.760964351852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45953.760964351852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45953.760964351852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45953.760964351852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45953.760964351852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45953.760964351852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45953.760964351852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45953.760964351852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45953.760964351852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45953.760964351852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45953.760964351852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45953.760964351852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45953.760964351852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45953.760964351852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45953.760964351852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45953.760964351852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45953.760964351852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45953.760964351852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45953.760964351852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45953.760964351852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45953.760964351852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45953.760964351852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45953.760964351852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45953.760964351852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45953.760964351852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45953.760964351852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45953.760964351852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45953.760964351852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45953.760964351852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45953.760964351852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45953.760964351852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45953.760964351852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45953.760964351852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45953.760964351852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45953.760964351852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45953.760964351852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45953.760964351852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45953.760964351852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45953.760964351852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45953.760964351852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45953.760964351852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45953.760964351852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45953.760964351852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45953.760964351852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45953.760964351852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45953.760964351852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45953.760964351852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45953.760964351852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45953.760964351852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45953.760964351852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45953.760964351852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45953.760964351852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45953.760964351852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45953.760964351852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45953.760964351852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45953.760964351852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45953.760964351852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45953.760964351852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45953.760964351852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45953.760964351852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45953.760964351852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45953.760964351852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45953.760964351852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45953.760964351852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45953.760964351852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45953.760964351852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45953.760964351852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45953.760964351852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45953.760964351852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45953.760964351852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45953.760964351852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45953.760964351852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45953.760964351852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45953.760964351852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45953.760964351852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45953.760964351852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45953.760964351852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45953.760964351852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45953.760964351852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45953.760964351852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45953.760964351852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45953.760964351852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45953.760964351852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45953.760964351852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45953.760964351852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45953.760964351852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45953.760964351852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45953.760964351852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45953.760964351852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45953.760964351852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45953.760964351852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45953.760964351852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45953.760964351852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45953.760964351852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45953.760964351852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45953.760964351852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45953.760964351852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45953.760964351852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45953.760964351852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45953.760964351852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45953.760964351852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45953.760964351852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45953.760964351852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45953.760964351852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45953.760964351852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45953.760964351852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45953.760964351852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45953.760964351852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45953.760964351852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45953.760964351852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45953.760964351852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45953.760964351852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45953.760964351852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45953.760964351852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45953.760964351852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45953.760964351852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45953.760964351852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45953.760964351852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45953.760964351852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45953.760964351852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45953.760964351852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45953.760964351852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45953.760964351852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45953.760964351852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45953.760964351852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45953.760964351852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45953.760964351852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45953.760964351852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45953.760964351852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45953.760964351852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45953.760964351852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45953.760964351852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45953.760964351852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45953.760964351852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45953.760964351852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45953.760964351852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45953.760964351852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45953.760964351852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45953.760964351852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45953.760964351852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45953.760964351852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45953.760964351852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45953.760964351852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45953.760964351852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45953.760964351852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45953.760964351852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45953.760964351852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45953.760964351852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45953.760964351852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45953.760964351852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45953.760964351852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45953.760964351852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45953.760964351852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45953.760964351852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45953.760964351852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45953.760964351852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45953.760964351852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45953.760964351852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45953.760964351852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45953.760964351852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45953.760964351852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45953.760964351852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45953.760964351852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45953.760964351852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45953.760964351852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45953.760964351852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45953.760964351852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45953.760964351852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45953.760964351852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45953.760964351852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45953.760964351852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45953.760964351852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45953.760964351852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45953.760964351852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45953.760964351852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45953.760964351852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45953.760964351852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45953.760964351852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45953.760964351852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45953.760964351852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45953.760964351852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45953.760964351852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45953.760964351852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45953.760964351852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45953.760964351852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45953.760964351852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45953.760964351852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45953.760964351852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45953.760964351852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45953.760964351852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45953.760964351852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45953.760964351852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45953.760964351852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45953.760964351852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45953.760964351852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45953.760964351852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45953.760964351852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45953.760964351852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45953.760964351852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45953.760964351852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45953.760964351852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45953.760964351852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45953.760964351852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45953.760964351852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45953.760964351852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45953.760964351852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45953.760964351852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45953.760964351852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45953.760964351852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45953.760964351852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45953.760964351852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45953.760964351852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45953.760964351852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45953.760964351852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45953.760964351852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45953.760964351852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45953.760964351852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45953.760964351852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45953.760964351852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45953.760964351852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45953.760964351852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45953.760964351852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45953.760964351852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45953.760964351852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45953.760964351852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45953.760964351852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45953.760964351852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45953.760964351852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45953.760964351852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45953.760964351852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45953.760964351852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45953.760964351852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45953.760964351852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45953.760964351852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45953.760964351852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45953.760964351852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45953.760964351852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45953.760964351852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45953.760964351852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45953.760964351852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45953.760964351852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45953.760964351852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45953.760964351852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45953.760964351852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45953.760964351852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45953.760964351852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45953.760964351852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45953.760964351852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45953.760964351852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45953.760964351852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45953.760964351852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45953.760964351852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45953.760964351852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45953.760964351852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45953.760964351852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45953.760964351852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45953.760964351852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45953.760964351852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45953.760964351852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45953.760964351852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45953.760964351852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45953.760964351852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45953.760964351852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45953.760964351852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45953.760964351852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45953.760964351852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45953.760964351852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45953.760964351852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45953.760964351852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45953.760964351852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45953.760964351852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45953.760964351852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45953.760964351852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45953.760964351852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45953.760964351852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45953.760964351852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45953.760964351852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45953.760964351852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45953.760964351852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45953.760964351852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45953.760964351852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45953.760964351852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45953.760964351852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45953.760964351852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45953.760964351852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45953.760964351852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45953.760964351852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45953.760964351852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45953.760964351852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45953.760964351852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45953.760964351852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45953.760964351852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45953.760964351852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45953.760964351852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45953.760964351852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45953.760964351852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45953.760964351852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45953.760964351852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45953.760964351852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45953.760964351852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45953.760964351852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45953.760964351852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45953.760964351852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45953.760964351852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45953.760964351852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45953.760964351852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45953.760964351852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45953.760964351852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45953.760964351852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45953.760964351852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45953.760964351852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45953.760964351852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45953.760964351852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45953.760964351852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45953.760964351852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45953.760964351852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45953.760964351852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45953.760964351852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45953.760964351852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45953.760964351852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45953.760964351852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45953.760964351852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45953.760964351852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45953.760964351852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45953.760964351852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45953.760964351852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45953.760964351852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45953.760964351852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45953.760964351852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45953.760964351852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45953.760964351852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45953.760964351852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45953.760964351852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45953.760964351852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45953.760964351852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45953.760964351852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45953.760964351852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45953.760964351852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45953.760964351852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45953.760964351852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45953.760964351852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45953.760964351852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45953.760964351852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45953.760964351852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45953.760964351852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45953.760964351852</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45953.760964351852</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45953.760964351852</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45953.760964351852</v>
      </c>
      <c r="H492" s="161"/>
      <c r="I492" s="160" t="str">
        <f>IFERROR(VLOOKUP(D492,DB!A:F,6,0),"")</f>
        <v/>
      </c>
      <c r="J492" s="160" t="str">
        <f>IFERROR(VLOOKUP(D492,DB!A:G,7,0),"")</f>
        <v/>
      </c>
      <c r="K492" s="160"/>
      <c r="L492" s="160" t="str">
        <f>IFERROR(VLOOKUP(D492,DB!A:I,9,0),"")</f>
        <v/>
      </c>
    </row>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602" ht="15"/>
    <row r="603" ht="15"/>
    <row r="605" ht="15"/>
    <row r="606" ht="15"/>
    <row r="607" ht="15"/>
    <row r="608" ht="15"/>
    <row r="610" ht="15"/>
    <row r="611" ht="15"/>
    <row r="618" ht="15"/>
    <row r="619" ht="15"/>
    <row r="620" ht="15"/>
    <row r="621" ht="15"/>
    <row r="622" ht="15"/>
    <row r="623" ht="15"/>
    <row r="626" ht="15"/>
    <row r="627" ht="15"/>
    <row r="628" ht="15"/>
    <row r="629" ht="15"/>
    <row r="630" ht="15"/>
    <row r="631" ht="15"/>
    <row r="632" ht="15"/>
    <row r="633" ht="15"/>
    <row r="634" ht="15"/>
    <row r="635" ht="15"/>
    <row r="636" ht="15"/>
    <row r="637"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731" ht="15"/>
    <row r="732" ht="15"/>
    <row r="733" ht="15"/>
    <row r="734" ht="15"/>
    <row r="735" ht="15"/>
    <row r="736" ht="15"/>
    <row r="737" ht="15"/>
    <row r="738" ht="15"/>
    <row r="739" ht="15"/>
    <row r="740"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1030" ht="15"/>
    <row r="1031" ht="15"/>
    <row r="1032" ht="15"/>
    <row r="1033" ht="15"/>
    <row r="1034" ht="15"/>
    <row r="1035"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8" ht="15"/>
    <row r="1099" ht="15"/>
    <row r="1105" ht="15"/>
    <row r="1106" ht="15"/>
    <row r="1108" ht="15"/>
    <row r="1109" ht="15"/>
    <row r="1110" ht="15"/>
    <row r="1111" ht="15"/>
    <row r="1112" ht="15"/>
    <row r="1113" ht="15"/>
    <row r="1114" ht="15"/>
    <row r="1116" ht="15"/>
    <row r="1117" ht="15"/>
    <row r="1118"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7" ht="15"/>
    <row r="1188" ht="15"/>
    <row r="1189" ht="15"/>
    <row r="1190" ht="15"/>
    <row r="1191" ht="15"/>
    <row r="1192" ht="15"/>
    <row r="1193" ht="15"/>
    <row r="1194" ht="15"/>
    <row r="1195" ht="15"/>
    <row r="1196" ht="15"/>
    <row r="1197" ht="15"/>
    <row r="1198" ht="15"/>
    <row r="1199" ht="15"/>
    <row r="1200"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53" ht="15"/>
    <row r="1254" ht="15"/>
    <row r="1257" ht="15"/>
    <row r="1258" ht="15"/>
    <row r="1259" ht="15"/>
    <row r="1260" ht="15"/>
    <row r="1261" ht="15"/>
    <row r="1262" ht="15"/>
    <row r="1263" ht="15"/>
    <row r="1264" ht="15"/>
    <row r="1267" ht="15"/>
    <row r="1268" ht="15"/>
    <row r="1269" ht="15"/>
    <row r="1270" ht="15"/>
    <row r="1271" ht="15"/>
    <row r="1272" ht="15"/>
    <row r="1273" ht="15"/>
    <row r="1274" ht="15"/>
    <row r="1275" ht="15"/>
    <row r="1276" ht="15"/>
    <row r="1277" ht="15"/>
    <row r="1278" ht="15"/>
    <row r="1280" ht="15"/>
    <row r="1281" ht="15"/>
    <row r="1282" ht="15"/>
    <row r="1285" ht="15"/>
    <row r="1287" ht="15"/>
    <row r="1289" ht="15"/>
    <row r="1292" ht="15"/>
    <row r="1293" ht="15"/>
    <row r="1294" ht="15"/>
    <row r="1296" ht="15"/>
    <row r="1298" ht="15"/>
    <row r="1299" ht="15"/>
    <row r="1300" ht="15"/>
    <row r="1301" ht="15"/>
    <row r="1302" ht="15"/>
    <row r="1304" ht="15"/>
    <row r="1305" ht="15"/>
    <row r="1306" ht="15"/>
    <row r="1307" ht="15"/>
    <row r="1309" ht="15"/>
    <row r="1311" ht="15"/>
    <row r="1312" ht="15"/>
    <row r="1314" ht="15"/>
    <row r="1315" ht="15"/>
    <row r="1316" ht="15"/>
    <row r="1317"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D4" sqref="D2: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5" t="s">
        <v>39105</v>
      </c>
      <c r="B2" s="105" t="str">
        <f>IFERROR(VLOOKUP(D2,DB!A:K,11,0),"")</f>
        <v>R6</v>
      </c>
      <c r="C2" s="107">
        <v>3</v>
      </c>
      <c r="D2" s="105" t="s">
        <v>38954</v>
      </c>
      <c r="E2" s="108" t="s">
        <v>39083</v>
      </c>
      <c r="F2" s="109">
        <v>45953.75675925926</v>
      </c>
      <c r="G2" s="78">
        <f ca="1">IFERROR(NOW()-F2,"-")</f>
        <v>4.2050925912917592E-3</v>
      </c>
      <c r="H2" s="109">
        <v>45953.740046296298</v>
      </c>
      <c r="I2" s="105" t="str">
        <f>IFERROR(VLOOKUP(D2,DB!A:F,6,0),"")</f>
        <v>SCECO</v>
      </c>
      <c r="J2" s="104" t="str">
        <f>IFERROR(VLOOKUP(D2,DB!A:G,7,0),"")</f>
        <v>Vandalized</v>
      </c>
      <c r="K2" s="110" t="s">
        <v>39106</v>
      </c>
      <c r="L2" s="111" t="str">
        <f>IFERROR(VLOOKUP(D2,DB!A:I,9,0),"")</f>
        <v>Latis</v>
      </c>
    </row>
    <row r="3" spans="1:16383" ht="31.5" customHeight="1">
      <c r="A3" s="106"/>
      <c r="B3" s="105" t="str">
        <f>IFERROR(VLOOKUP(D3,DB!A:K,11,0),"")</f>
        <v/>
      </c>
      <c r="C3" s="107"/>
      <c r="D3" s="105"/>
      <c r="E3" s="108"/>
      <c r="F3" s="109"/>
      <c r="G3" s="78">
        <f ca="1">IFERROR(NOW()-F3,"-")</f>
        <v>45953.760964351852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45953.760964351852</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45953.760964351852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45953.760964351852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45953.760964351852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45953.760964351852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45953.760964351852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45953.760964351852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45953.760964351852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45953.760964351852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45953.760964351852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45953.760964351852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45953.760964351852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45953.760964351852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45953.760964351852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45953.760964351852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45953.760964351852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45953.760964351852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45953.760964351852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45953.760964351852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45953.760964351852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45953.760964351852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45953.760964351852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45953.760964351852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45953.760964351852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45953.760964351852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45953.760964351852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45953.760964351852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45953.760964351852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45953.760964351852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45953.760964351852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45953.760964351852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45953.760964351852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45953.760964351852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45953.760964351852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45953.760964351852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45953.760964351852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45953.760964351852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45953.760964351852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45953.760964351852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45953.760964351852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45953.760964351852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45953.760964351852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45953.760964351852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45953.760964351852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45953.760964351852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45953.760964351852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45953.760964351852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45953.760964351852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45953.760964351852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45953.760964351852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45953.760964351852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45953.760964351852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45953.760964351852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45953.760964351852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45953.760964351852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45953.760964351852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45953.760964351852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45953.760964351852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45953.760964351852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45953.760964351852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45953.760964351852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45953.760964351852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45953.760964351852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45953.760964351852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45953.760964351852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45953.760964351852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45953.760964351852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45953.760964351852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45953.760964351852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45953.760964351852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45953.760964351852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45953.760964351852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45953.760964351852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45953.760964351852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45953.760964351852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45953.760964351852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45953.760964351852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45953.760964351852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45953.760964351852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45953.760964351852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45953.760964351852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45953.760964351852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45953.760964351852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45953.760964351852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45953.760964351852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45953.760964351852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45953.760964351852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45953.760964351852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45953.760964351852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45953.760964351852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45953.760964351852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45953.760964351852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45953.760964351852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45953.760964351852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45953.760964351852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45953.760964351852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45953.760964351852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45953.760964351852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45953.760964351852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45953.760964351852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45953.760964351852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45953.760964351852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45953.760964351852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45953.760964351852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45953.760964351852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45953.760964351852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45953.760964351852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45953.760964351852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45953.760964351852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45953.760964351852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45953.760964351852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45953.760964351852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45953.760964351852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45953.760964351852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45953.760964351852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45953.760964351852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45953.760964351852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45953.760964351852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45953.760964351852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45953.760964351852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45953.760964351852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45953.760964351852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45953.760964351852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45953.760964351852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45953.760964351852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45953.760964351852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45953.760964351852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45953.760964351852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45953.760964351852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45953.760964351852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45953.760964351852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45953.760964351852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45953.760964351852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45953.760964351852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45953.760964351852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45953.760964351852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45953.760964351852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45953.760964351852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45953.760964351852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45953.760964351852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45953.760964351852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45953.760964351852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45953.760964351852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45953.760964351852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45953.760964351852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45953.760964351852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45953.760964351852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45953.760964351852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45953.760964351852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45953.760964351852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45953.760964351852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45953.760964351852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45953.760964351852</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2025-10-23T15:16:26Z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