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919" documentId="13_ncr:1_{F6CB121F-512D-4AA6-A0C1-0FB36C537598}" xr6:coauthVersionLast="47" xr6:coauthVersionMax="47" xr10:uidLastSave="{977A6DD6-DC33-4818-8612-74BED21D871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G2" i="6"/>
  <c r="G3" i="6"/>
  <c r="G4" i="6"/>
  <c r="G5" i="6"/>
  <c r="G6" i="6"/>
  <c r="G7" i="6"/>
  <c r="G8" i="6"/>
  <c r="G9" i="6"/>
  <c r="G10" i="6"/>
  <c r="G11" i="6"/>
  <c r="G12" i="6"/>
  <c r="G13" i="6"/>
  <c r="G14" i="6"/>
  <c r="G15" i="6"/>
  <c r="G16" i="6"/>
  <c r="G17" i="6"/>
  <c r="G18" i="6"/>
  <c r="G19" i="6"/>
  <c r="G20" i="6"/>
  <c r="G21"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<sst xmlns="http://schemas.openxmlformats.org/spreadsheetml/2006/main" count="179020" uniqueCount="39102">
  <si>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</si>
  <si>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</si>
  <si>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</si>
  <si>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</si>
  <si>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</si>
  <si>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</si>
  <si>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</si>
  <si>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</si>
  <si>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</si>
  <si>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</si>
  <si>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</si>
  <si>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</si>
  <si>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</si>
  <si>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</si>
  <si>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</si>
  <si>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</si>
  <si>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</si>
  <si>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</si>
  <si>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</si>
  <si>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</si>
  <si>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</si>
  <si>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</si>
  <si>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</si>
  <si>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</si>
  <si>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</si>
  <si>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</si>
  <si>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</si>
  <si>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</si>
  <si>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</si>
  <si>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</si>
  <si>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</si>
  <si>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</si>
  <si>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</si>
  <si>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</si>
  <si>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</si>
  <si>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</si>
  <si>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</si>
  <si>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</si>
  <si>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</si>
  <si>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</si>
  <si>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</si>
  <si>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</si>
  <si>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</si>
  <si>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</si>
  <si>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</si>
  <si>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</si>
  <si>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</si>
  <si>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</si>
  <si>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</si>
  <si>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</si>
  <si>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</si>
  <si>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</si>
  <si>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</si>
  <si>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</si>
  <si>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</si>
  <si>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</si>
  <si>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</si>
  <si>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</si>
  <si>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</si>
  <si>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</si>
  <si>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</si>
  <si>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</si>
  <si>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</si>
  <si>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</si>
  <si>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</si>
  <si>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</si>
  <si>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</si>
  <si>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</si>
  <si>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</si>
  <si>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</si>
  <si>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</si>
  <si>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</si>
  <si>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</si>
  <si>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</si>
  <si>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</si>
  <si>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</si>
  <si>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</si>
  <si>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</si>
  <si>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</si>
  <si>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</si>
  <si>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</si>
  <si>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</si>
  <si>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</si>
  <si>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</si>
  <si>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</si>
  <si>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</si>
  <si>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</si>
  <si>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</si>
  <si>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</si>
  <si>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</si>
  <si>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</si>
  <si>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</si>
  <si>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</si>
  <si>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</si>
  <si>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</si>
  <si>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</si>
  <si>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</si>
  <si>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</si>
  <si>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</si>
  <si>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</si>
  <si>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</si>
  <si>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</si>
  <si>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</si>
  <si>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</si>
  <si>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</si>
  <si>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</si>
  <si>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</si>
  <si>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</si>
  <si>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</si>
  <si>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</si>
  <si>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</si>
  <si>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</si>
  <si>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</si>
  <si>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</si>
  <si>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</si>
  <si>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</si>
  <si>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</si>
  <si>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</si>
  <si>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</si>
  <si>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</si>
  <si>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</si>
  <si>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</si>
  <si>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</si>
  <si>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</si>
  <si>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</si>
  <si>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</si>
  <si>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</si>
  <si>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</si>
  <si>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</si>
  <si>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</si>
  <si>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</si>
  <si>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</si>
  <si>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</si>
  <si>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</si>
  <si>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</si>
  <si>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</si>
  <si>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</si>
  <si>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</si>
  <si>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</si>
  <si>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</si>
  <si>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</si>
  <si>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</si>
  <si>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</si>
  <si>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</si>
  <si>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</si>
  <si>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</si>
  <si>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</si>
  <si>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</si>
  <si>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</si>
  <si>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</si>
  <si>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</si>
  <si>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</si>
  <si>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</si>
  <si>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</si>
  <si>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</si>
  <si>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</si>
  <si>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</si>
  <si>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</si>
  <si>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</si>
  <si>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</si>
  <si>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</si>
  <si>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</si>
  <si>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</si>
  <si>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</si>
  <si>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</si>
  <si>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</si>
  <si>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</si>
  <si>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</si>
  <si>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</si>
  <si>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</si>
  <si>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</si>
  <si>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</si>
  <si>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</si>
  <si>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</si>
  <si>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</si>
  <si>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</si>
  <si>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</si>
  <si>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</si>
  <si>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</si>
  <si>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</si>
  <si>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</si>
  <si>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</si>
  <si>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</si>
  <si>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</si>
  <si>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</si>
  <si>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</si>
  <si>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</si>
  <si>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</si>
  <si>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</si>
  <si>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</si>
  <si>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</si>
  <si>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</si>
  <si>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</si>
  <si>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</si>
  <si>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</si>
  <si>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</si>
  <si>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</si>
  <si>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</si>
  <si>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</si>
  <si>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</si>
  <si>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</si>
  <si>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</si>
  <si>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</si>
  <si>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</si>
  <si>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</si>
  <si>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</si>
  <si>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</si>
  <si>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</si>
  <si>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</si>
  <si>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</si>
  <si>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</si>
  <si>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</si>
  <si>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</si>
  <si>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</si>
  <si>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</si>
  <si>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</si>
  <si>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</si>
  <si>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</si>
  <si>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</si>
  <si>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</si>
  <si>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</si>
  <si>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</si>
  <si>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</si>
  <si>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</si>
  <si>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</si>
  <si>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</si>
  <si>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</si>
  <si>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</si>
  <si>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</si>
  <si>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</si>
  <si>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</si>
  <si>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</si>
  <si>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</si>
  <si>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</si>
  <si>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</si>
  <si>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</si>
  <si>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</si>
  <si>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</si>
  <si>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</si>
  <si>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</si>
  <si>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</si>
  <si>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</si>
  <si>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</si>
  <si>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</si>
  <si>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</si>
  <si>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</si>
  <si>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</si>
  <si>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</si>
  <si>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</si>
  <si>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</si>
  <si>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</si>
  <si>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</si>
  <si>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</si>
  <si>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</si>
  <si>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</si>
  <si>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</si>
  <si>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</si>
  <si>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</si>
  <si>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</si>
  <si>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</si>
  <si>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</si>
  <si>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</si>
  <si>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</si>
  <si>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</si>
  <si>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</si>
  <si>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</si>
  <si>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</si>
  <si>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</si>
  <si>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</si>
  <si>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</si>
  <si>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</si>
  <si>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</si>
  <si>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</si>
  <si>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</si>
  <si>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</si>
  <si>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</si>
  <si>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</si>
  <si>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</si>
  <si>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</si>
  <si>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</si>
  <si>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</si>
  <si>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</si>
  <si>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</si>
  <si>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</si>
  <si>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</si>
  <si>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</si>
  <si>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</si>
  <si>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</si>
  <si>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</si>
  <si>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</si>
  <si>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</si>
  <si>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</si>
  <si>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</si>
  <si>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</si>
  <si>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</si>
  <si>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</si>
  <si>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</si>
  <si>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</si>
  <si>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</si>
  <si>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</si>
  <si>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</si>
  <si>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</si>
  <si>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</si>
  <si>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</si>
  <si>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</si>
  <si>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</si>
  <si>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</si>
  <si>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</si>
  <si>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</si>
  <si>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</si>
  <si>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</si>
  <si>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</si>
  <si>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</si>
  <si>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</si>
  <si>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</si>
  <si>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</si>
  <si>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</si>
  <si>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</si>
  <si>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</si>
  <si>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</si>
  <si>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</si>
  <si>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</si>
  <si>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</si>
  <si>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</si>
  <si>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</si>
  <si>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</si>
  <si>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</si>
  <si>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</si>
  <si>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</si>
  <si>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</si>
  <si>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</si>
  <si>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</si>
  <si>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</si>
  <si>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</si>
  <si>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</si>
  <si>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</si>
  <si>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</si>
  <si>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</si>
  <si>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</si>
  <si>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</si>
  <si>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</si>
  <si>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</si>
  <si>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</si>
  <si>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</si>
  <si>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</si>
  <si>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</si>
  <si>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</si>
  <si>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</si>
  <si>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</si>
  <si>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</si>
  <si>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</si>
  <si>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</si>
  <si>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</si>
  <si>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</si>
  <si>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</si>
  <si>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</si>
  <si>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</si>
  <si>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</si>
  <si>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</si>
  <si>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</si>
  <si>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</si>
  <si>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</si>
  <si>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</si>
  <si>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</si>
  <si>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</si>
  <si>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</si>
  <si>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</si>
  <si>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</si>
  <si>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</si>
  <si>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</si>
  <si>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</si>
  <si>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</si>
  <si>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</si>
  <si>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</si>
  <si>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</si>
  <si>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</si>
  <si>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</si>
  <si>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</si>
  <si>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</si>
  <si>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</si>
  <si>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</si>
  <si>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</si>
  <si>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</si>
  <si>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</si>
  <si>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</si>
  <si>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</si>
  <si>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</si>
  <si>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</si>
  <si>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</si>
  <si>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</si>
  <si>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</si>
  <si>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</si>
  <si>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</si>
  <si>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</si>
  <si>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</si>
  <si>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</si>
  <si>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</si>
  <si>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</si>
  <si>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</si>
  <si>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</si>
  <si>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</si>
  <si>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</si>
  <si>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</si>
  <si>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</si>
  <si>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</si>
  <si>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</si>
  <si>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</si>
  <si>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</si>
  <si>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</si>
  <si>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</si>
  <si>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</si>
  <si>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</si>
  <si>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</si>
  <si>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</si>
  <si>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</si>
  <si>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</si>
  <si>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</si>
  <si>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</si>
  <si>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</si>
  <si>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</si>
  <si>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</si>
  <si>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</si>
  <si>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</si>
  <si>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</si>
  <si>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</si>
  <si>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</si>
  <si>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</si>
  <si>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</si>
  <si>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</si>
  <si>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</si>
  <si>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</si>
  <si>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</si>
  <si>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</si>
  <si>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</si>
  <si>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</si>
  <si>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</si>
  <si>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</si>
  <si>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</si>
  <si>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</si>
  <si>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</si>
  <si>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</si>
  <si>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</si>
  <si>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</si>
  <si>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</si>
  <si>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</si>
  <si>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</si>
  <si>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</si>
  <si>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</si>
  <si>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</si>
  <si>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</si>
  <si>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</si>
  <si>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</si>
  <si>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</si>
  <si>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</si>
  <si>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</si>
  <si>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</si>
  <si>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</si>
  <si>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</si>
  <si>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</si>
  <si>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</si>
  <si>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</si>
  <si>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</si>
  <si>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</si>
  <si>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</si>
  <si>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</si>
  <si>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</si>
  <si>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</si>
  <si>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</si>
  <si>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</si>
  <si>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</si>
  <si>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</si>
  <si>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</si>
  <si>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</si>
  <si>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</si>
  <si>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</si>
  <si>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</si>
  <si>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</si>
  <si>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</si>
  <si>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</si>
  <si>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</si>
  <si>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</si>
  <si>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</si>
  <si>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</si>
  <si>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</si>
  <si>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</si>
  <si>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</si>
  <si>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</si>
  <si>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</si>
  <si>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</si>
  <si>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</si>
  <si>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</si>
  <si>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</si>
  <si>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</si>
  <si>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</si>
  <si>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</si>
  <si>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</si>
  <si>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</si>
  <si>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</si>
  <si>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</si>
  <si>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</si>
  <si>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</si>
  <si>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</si>
  <si>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</si>
  <si>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</si>
  <si>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</si>
  <si>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</si>
  <si>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</si>
  <si>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</si>
  <si>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</si>
  <si>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</si>
  <si>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</si>
  <si>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</si>
  <si>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</si>
  <si>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</si>
  <si>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</si>
  <si>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</si>
  <si>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</si>
  <si>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</si>
  <si>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</si>
  <si>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</si>
  <si>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</si>
  <si>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</si>
  <si>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</si>
  <si>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</si>
  <si>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</si>
  <si>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</si>
  <si>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</si>
  <si>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</si>
  <si>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</si>
  <si>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</si>
  <si>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</si>
  <si>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</si>
  <si>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</si>
  <si>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</si>
  <si>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</si>
  <si>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</si>
  <si>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</si>
  <si>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</si>
  <si>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</si>
  <si>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</si>
  <si>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</si>
  <si>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</si>
  <si>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</si>
  <si>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</si>
  <si>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</si>
  <si>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</si>
  <si>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</si>
  <si>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</si>
  <si>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</si>
  <si>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</si>
  <si>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</si>
  <si>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</si>
  <si>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</si>
  <si>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</si>
  <si>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</si>
  <si>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</si>
  <si>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</si>
  <si>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</si>
  <si>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</si>
  <si>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</si>
  <si>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</si>
  <si>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</si>
  <si>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</si>
  <si>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</si>
  <si>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</si>
  <si>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</si>
  <si>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</si>
  <si>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</si>
  <si>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</si>
  <si>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</si>
  <si>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</si>
  <si>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</si>
  <si>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</si>
  <si>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</si>
  <si>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</si>
  <si>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</si>
  <si>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</si>
  <si>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</si>
  <si>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</si>
  <si>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</si>
  <si>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</si>
  <si>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</si>
  <si>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</si>
  <si>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</si>
  <si>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</si>
  <si>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</si>
  <si>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</si>
  <si>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</si>
  <si>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</si>
  <si>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</si>
  <si>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</si>
  <si>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</si>
  <si>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</si>
  <si>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</si>
  <si>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</si>
  <si>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</si>
  <si>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</si>
  <si>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</si>
  <si>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</si>
  <si>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</si>
  <si>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</si>
  <si>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</si>
  <si>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</si>
  <si>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</si>
  <si>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</si>
  <si>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</si>
  <si>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</si>
  <si>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</si>
  <si>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</si>
  <si>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</si>
  <si>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</si>
  <si>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</si>
  <si>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</si>
  <si>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</si>
  <si>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</si>
  <si>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</si>
  <si>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</si>
  <si>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</si>
  <si>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</si>
  <si>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</si>
  <si>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</si>
  <si>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</si>
  <si>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</si>
  <si>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</si>
  <si>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</si>
  <si>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</si>
  <si>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</si>
  <si>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</si>
  <si>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</si>
  <si>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</si>
  <si>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</si>
  <si>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</si>
  <si>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</si>
  <si>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</si>
  <si>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</si>
  <si>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</si>
  <si>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</si>
  <si>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</si>
  <si>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</si>
  <si>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</si>
  <si>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</si>
  <si>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</si>
  <si>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</si>
  <si>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</si>
  <si>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</si>
  <si>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</si>
  <si>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</si>
  <si>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</si>
  <si>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</si>
  <si>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</si>
  <si>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</si>
  <si>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</si>
  <si>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</si>
  <si>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</si>
  <si>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</si>
  <si>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</si>
  <si>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</si>
  <si>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</si>
  <si>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</si>
  <si>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</si>
  <si>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</si>
  <si>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</si>
  <si>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</si>
  <si>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</si>
  <si>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</si>
  <si>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</si>
  <si>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</si>
  <si>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</si>
  <si>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</si>
  <si>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</si>
  <si>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</si>
  <si>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</si>
  <si>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</si>
  <si>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</si>
  <si>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</si>
  <si>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</si>
  <si>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</si>
  <si>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</si>
  <si>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</si>
  <si>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</si>
  <si>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</si>
  <si>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</si>
  <si>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</si>
  <si>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</si>
  <si>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</si>
  <si>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</si>
  <si>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</si>
  <si>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</si>
  <si>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</si>
  <si>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</si>
  <si>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</si>
  <si>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</si>
  <si>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</si>
  <si>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</si>
  <si>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</si>
  <si>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</si>
  <si>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</si>
  <si>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</si>
  <si>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</si>
  <si>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</si>
  <si>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</si>
  <si>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</si>
  <si>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</si>
  <si>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</si>
  <si>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</si>
  <si>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</si>
  <si>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</si>
  <si>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</si>
  <si>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</si>
  <si>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</si>
  <si>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</si>
  <si>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</si>
  <si>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</si>
  <si>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</si>
  <si>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</si>
  <si>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</si>
  <si>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</si>
  <si>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</si>
  <si>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</si>
  <si>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</si>
  <si>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</si>
  <si>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</si>
  <si>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</si>
  <si>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</si>
  <si>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</si>
  <si>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</si>
  <si>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</si>
  <si>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</si>
  <si>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</si>
  <si>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</si>
  <si>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</si>
  <si>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</si>
  <si>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</si>
  <si>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</si>
  <si>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</si>
  <si>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</si>
  <si>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</si>
  <si>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</si>
  <si>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</si>
  <si>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</si>
  <si>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</si>
  <si>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</si>
  <si>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</si>
  <si>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</si>
  <si>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</si>
  <si>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</si>
  <si>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</si>
  <si>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</si>
  <si>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</si>
  <si>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</si>
  <si>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</si>
  <si>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</si>
  <si>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</si>
  <si>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</si>
  <si>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</si>
  <si>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</si>
  <si>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</si>
  <si>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</si>
  <si>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</si>
  <si>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</si>
  <si>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</si>
  <si>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</si>
  <si>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</si>
  <si>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</si>
  <si>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</si>
  <si>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</si>
  <si>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</si>
  <si>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</si>
  <si>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</si>
  <si>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</si>
  <si>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</si>
  <si>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</si>
  <si>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</si>
  <si>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</si>
  <si>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</si>
  <si>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</si>
  <si>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</si>
  <si>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</si>
  <si>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</si>
  <si>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</si>
  <si>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</si>
  <si>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</si>
  <si>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</si>
  <si>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</si>
  <si>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</si>
  <si>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</si>
  <si>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</si>
  <si>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</si>
  <si>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</si>
  <si>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</si>
  <si>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</si>
  <si>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</si>
  <si>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</si>
  <si>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</si>
  <si>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</si>
  <si>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</si>
  <si>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</si>
  <si>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</si>
  <si>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</si>
  <si>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</si>
  <si>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</si>
  <si>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</si>
  <si>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</si>
  <si>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</si>
  <si>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</si>
  <si>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</si>
  <si>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</si>
  <si>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</si>
  <si>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</si>
  <si>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</si>
  <si>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</si>
  <si>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</si>
  <si>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</si>
  <si>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</si>
  <si>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</si>
  <si>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</si>
  <si>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</si>
  <si>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</si>
  <si>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</si>
  <si>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</si>
  <si>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</si>
  <si>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</si>
  <si>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</si>
  <si>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</si>
  <si>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</si>
  <si>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</si>
  <si>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</si>
  <si>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</si>
  <si>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</si>
  <si>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</si>
  <si>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</si>
  <si>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</si>
  <si>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</si>
  <si>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</si>
  <si>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</si>
  <si>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</si>
  <si>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</si>
  <si>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</si>
  <si>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</si>
  <si>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</si>
  <si>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</si>
  <si>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</si>
  <si>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</si>
  <si>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</si>
  <si>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</si>
  <si>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</si>
  <si>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</si>
  <si>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</si>
  <si>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</si>
  <si>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</si>
  <si>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</si>
  <si>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</si>
  <si>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</si>
  <si>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</si>
  <si>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</si>
  <si>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</si>
  <si>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</si>
  <si>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</si>
  <si>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</si>
  <si>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</si>
  <si>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</si>
  <si>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</si>
  <si>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</si>
  <si>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</si>
  <si>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</si>
  <si>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</si>
  <si>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</si>
  <si>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</si>
  <si>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</si>
  <si>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</si>
  <si>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</si>
  <si>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</si>
  <si>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</si>
  <si>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</si>
  <si>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</si>
  <si>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</si>
  <si>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</si>
  <si>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</si>
  <si>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</si>
  <si>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</si>
  <si>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</si>
  <si>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</si>
  <si>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</si>
  <si>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</si>
  <si>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</si>
  <si>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</si>
  <si>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</si>
  <si>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</si>
  <si>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</si>
  <si>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</si>
  <si>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</si>
  <si>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</si>
  <si>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</si>
  <si>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</si>
  <si>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</si>
  <si>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</si>
  <si>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</si>
  <si>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</si>
  <si>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</si>
  <si>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</si>
  <si>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</si>
  <si>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</si>
  <si>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</si>
  <si>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</si>
  <si>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</si>
  <si>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</si>
  <si>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</si>
  <si>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</si>
  <si>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</si>
  <si>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</si>
  <si>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</si>
  <si>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</si>
  <si>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</si>
  <si>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</si>
  <si>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</si>
  <si>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</si>
  <si>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</si>
  <si>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</si>
  <si>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</si>
  <si>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</si>
  <si>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</si>
  <si>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</si>
  <si>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</si>
  <si>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</si>
  <si>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</si>
  <si>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</si>
  <si>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</si>
  <si>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</si>
  <si>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</si>
  <si>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</si>
  <si>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</si>
  <si>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</si>
  <si>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</si>
  <si>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</si>
  <si>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</si>
  <si>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</si>
  <si>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</si>
  <si>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</si>
  <si>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</si>
  <si>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</si>
  <si>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</si>
  <si>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</si>
  <si>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</si>
  <si>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</si>
  <si>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</si>
  <si>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</si>
  <si>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</si>
  <si>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</si>
  <si>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</si>
  <si>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</si>
  <si>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</si>
  <si>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</si>
  <si>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</si>
  <si>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</si>
  <si>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</si>
  <si>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</si>
  <si>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</si>
  <si>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</si>
  <si>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</si>
  <si>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</si>
  <si>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</si>
  <si>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</si>
  <si>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</si>
  <si>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</si>
  <si>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</si>
  <si>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</si>
  <si>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</si>
  <si>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</si>
  <si>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</si>
  <si>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</si>
  <si>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</si>
  <si>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</si>
  <si>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</si>
  <si>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</si>
  <si>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</si>
  <si>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</si>
  <si>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</si>
  <si>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</si>
  <si>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</si>
  <si>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</si>
  <si>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</si>
  <si>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</si>
  <si>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</si>
  <si>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</si>
  <si>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</si>
  <si>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</si>
  <si>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</si>
  <si>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</si>
  <si>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</si>
  <si>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</si>
  <si>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</si>
  <si>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</si>
  <si>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</si>
  <si>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</si>
  <si>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</si>
  <si>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</si>
  <si>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</si>
  <si>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</si>
  <si>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</si>
  <si>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</si>
  <si>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</si>
  <si>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</si>
  <si>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</si>
  <si>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</si>
  <si>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</si>
  <si>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</si>
  <si>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</si>
  <si>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</si>
  <si>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</si>
  <si>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</si>
  <si>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</si>
  <si>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</si>
  <si>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</si>
  <si>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</si>
  <si>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</si>
  <si>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</si>
  <si>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</si>
  <si>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</si>
  <si>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</si>
  <si>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</si>
  <si>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</si>
  <si>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</si>
  <si>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</si>
  <si>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</si>
  <si>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</si>
  <si>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</si>
  <si>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</si>
  <si>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</si>
  <si>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</si>
  <si>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</si>
  <si>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</si>
  <si>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</si>
  <si>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</si>
  <si>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</si>
  <si>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</si>
  <si>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</si>
  <si>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</si>
  <si>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</si>
  <si>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</si>
  <si>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</si>
  <si>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</si>
  <si>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</si>
  <si>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</si>
  <si>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</si>
  <si>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</si>
  <si>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</si>
  <si>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</si>
  <si>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</si>
  <si>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</si>
  <si>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</si>
  <si>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</si>
  <si>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</si>
  <si>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</si>
  <si>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</si>
  <si>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</si>
  <si>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</si>
  <si>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</si>
  <si>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</si>
  <si>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</si>
  <si>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</si>
  <si>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</si>
  <si>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</si>
  <si>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</si>
  <si>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</si>
  <si>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</si>
  <si>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</si>
  <si>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</si>
  <si>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</si>
  <si>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</si>
  <si>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</si>
  <si>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</si>
  <si>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</si>
  <si>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</si>
  <si>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</si>
  <si>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</si>
  <si>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</si>
  <si>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</si>
  <si>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</si>
  <si>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</si>
  <si>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</si>
  <si>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</si>
  <si>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</si>
  <si>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</si>
  <si>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</si>
  <si>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</si>
  <si>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</si>
  <si>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</si>
  <si>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</si>
  <si>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</si>
  <si>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</si>
  <si>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</si>
  <si>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</si>
  <si>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</si>
  <si>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</si>
  <si>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</si>
  <si>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</si>
  <si>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</si>
  <si>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</si>
  <si>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</si>
  <si>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</si>
  <si>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</si>
  <si>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</si>
  <si>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</si>
  <si>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</si>
  <si>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</si>
  <si>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</si>
  <si>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</si>
  <si>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</si>
  <si>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</si>
  <si>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</si>
  <si>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</si>
  <si>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</si>
  <si>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</si>
  <si>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</si>
  <si>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</si>
  <si>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</si>
  <si>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</si>
  <si>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</si>
  <si>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</si>
  <si>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</si>
  <si>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</si>
  <si>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</si>
  <si>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</si>
  <si>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</si>
  <si>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</si>
  <si>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</si>
  <si>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</si>
  <si>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</si>
  <si>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</si>
  <si>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</si>
  <si>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</si>
  <si>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</si>
  <si>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</si>
  <si>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</si>
  <si>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</si>
  <si>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</si>
  <si>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</si>
  <si>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</si>
  <si>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</si>
  <si>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</si>
  <si>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</si>
  <si>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</si>
  <si>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</si>
  <si>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</si>
  <si>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</si>
  <si>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</si>
  <si>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</si>
  <si>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</si>
  <si>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</si>
  <si>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</si>
  <si>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</si>
  <si>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</si>
  <si>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</si>
  <si>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</si>
  <si>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</si>
  <si>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</si>
  <si>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</si>
  <si>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</si>
  <si>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</si>
  <si>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</si>
  <si>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</si>
  <si>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</si>
  <si>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</si>
  <si>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</si>
  <si>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</si>
  <si>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</si>
  <si>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</si>
  <si>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</si>
  <si>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</si>
  <si>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</si>
  <si>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</si>
  <si>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</si>
  <si>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</si>
  <si>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</si>
  <si>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</si>
  <si>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</si>
  <si>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</si>
  <si>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</si>
  <si>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</si>
  <si>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</si>
  <si>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</si>
  <si>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</si>
  <si>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</si>
  <si>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</si>
  <si>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</si>
  <si>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</si>
  <si>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</si>
  <si>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</si>
  <si>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</si>
  <si>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</si>
  <si>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</si>
  <si>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</si>
  <si>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</si>
  <si>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</si>
  <si>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</si>
  <si>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</si>
  <si>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</si>
  <si>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</si>
  <si>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</si>
  <si>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</si>
  <si>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</si>
  <si>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</si>
  <si>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</si>
  <si>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</si>
  <si>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</si>
  <si>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</si>
  <si>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</si>
  <si>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</si>
  <si>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</si>
  <si>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</si>
  <si>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</si>
  <si>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</si>
  <si>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</si>
  <si>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</si>
  <si>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</si>
  <si>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</si>
  <si>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</si>
  <si>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</si>
  <si>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</si>
  <si>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</si>
  <si>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</si>
  <si>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</si>
  <si>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</si>
  <si>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</si>
  <si>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</si>
  <si>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</si>
  <si>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</si>
  <si>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</si>
  <si>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</si>
  <si>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</si>
  <si>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</si>
  <si>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</si>
  <si>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</si>
  <si>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</si>
  <si>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</si>
  <si>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</si>
  <si>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</si>
  <si>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</si>
  <si>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</si>
  <si>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</si>
  <si>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</si>
  <si>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</si>
  <si>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</si>
  <si>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</si>
  <si>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</si>
  <si>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</si>
  <si>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</si>
  <si>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</si>
  <si>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</si>
  <si>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</si>
  <si>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</si>
  <si>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</si>
  <si>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</si>
  <si>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</si>
  <si>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</si>
  <si>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</si>
  <si>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</si>
  <si>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</si>
  <si>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</si>
  <si>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</si>
  <si>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</si>
  <si>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</si>
  <si>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</si>
  <si>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</si>
  <si>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</si>
  <si>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</si>
  <si>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</si>
  <si>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</si>
  <si>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</si>
  <si>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</si>
  <si>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</si>
  <si>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</si>
  <si>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</si>
  <si>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</si>
  <si>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</si>
  <si>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</si>
  <si>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</si>
  <si>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</si>
  <si>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</si>
  <si>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</si>
  <si>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</si>
  <si>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</si>
  <si>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</si>
  <si>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</si>
  <si>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</si>
  <si>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</si>
  <si>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</si>
  <si>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</si>
  <si>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</si>
  <si>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</si>
  <si>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</si>
  <si>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</si>
  <si>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</si>
  <si>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</si>
  <si>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</si>
  <si>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</si>
  <si>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</si>
  <si>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</si>
  <si>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</si>
  <si>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</si>
  <si>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</si>
  <si>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</si>
  <si>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</si>
  <si>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</si>
  <si>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</si>
  <si>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</si>
  <si>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</si>
  <si>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</si>
  <si>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</si>
  <si>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</si>
  <si>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</si>
  <si>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</si>
  <si>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</si>
  <si>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</si>
  <si>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</si>
  <si>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</si>
  <si>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</si>
  <si>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</si>
  <si>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</si>
  <si>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</si>
  <si>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</si>
  <si>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</si>
  <si>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</si>
  <si>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</si>
  <si>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</si>
  <si>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</si>
  <si>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</si>
  <si>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</si>
  <si>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</si>
  <si>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</si>
  <si>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</si>
  <si>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</si>
  <si>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</si>
  <si>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</si>
  <si>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</si>
  <si>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</si>
  <si>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</si>
  <si>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</si>
  <si>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</si>
  <si>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</si>
  <si>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</si>
  <si>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</si>
  <si>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</si>
  <si>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</si>
  <si>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</si>
  <si>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</si>
  <si>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</si>
  <si>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</si>
  <si>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</si>
  <si>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</si>
  <si>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</si>
  <si>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</si>
  <si>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</si>
  <si>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</si>
  <si>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</si>
  <si>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</si>
  <si>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</si>
  <si>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</si>
  <si>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</si>
  <si>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</si>
  <si>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</si>
  <si>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</si>
  <si>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</si>
  <si>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</si>
  <si>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</si>
  <si>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</si>
  <si>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</si>
  <si>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</si>
  <si>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</si>
  <si>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</si>
  <si>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</si>
  <si>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</si>
  <si>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</si>
  <si>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</si>
  <si>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</si>
  <si>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</si>
  <si>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</si>
  <si>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</si>
  <si>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</si>
  <si>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</si>
  <si>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</si>
  <si>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</si>
  <si>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</si>
  <si>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</si>
  <si>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</si>
  <si>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</si>
  <si>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</si>
  <si>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</si>
  <si>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</si>
  <si>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</si>
  <si>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</si>
  <si>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</si>
  <si>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</si>
  <si>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</si>
  <si>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</si>
  <si>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</si>
  <si>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</si>
  <si>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</si>
  <si>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</si>
  <si>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</si>
  <si>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</si>
  <si>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</si>
  <si>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</si>
  <si>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</si>
  <si>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</si>
  <si>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</si>
  <si>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</si>
  <si>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</si>
  <si>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</si>
  <si>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</si>
  <si>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</si>
  <si>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</si>
  <si>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</si>
  <si>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</si>
  <si>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</si>
  <si>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</si>
  <si>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</si>
  <si>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</si>
  <si>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</si>
  <si>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</si>
  <si>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</si>
  <si>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</si>
  <si>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</si>
  <si>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</si>
  <si>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</si>
  <si>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</si>
  <si>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</si>
  <si>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</si>
  <si>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</si>
  <si>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</si>
  <si>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</si>
  <si>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</si>
  <si>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</si>
  <si>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</si>
  <si>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</si>
  <si>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</si>
  <si>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</si>
  <si>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</si>
  <si>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</si>
  <si>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</si>
  <si>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</si>
  <si>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</si>
  <si>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</si>
  <si>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</si>
  <si>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</si>
  <si>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</si>
  <si>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</si>
  <si>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</si>
  <si>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</si>
  <si>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</si>
  <si>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</si>
  <si>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</si>
  <si>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</si>
  <si>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</si>
  <si>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</si>
  <si>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</si>
  <si>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</si>
  <si>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</si>
  <si>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</si>
  <si>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</si>
  <si>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</si>
  <si>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</si>
  <si>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</si>
  <si>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</si>
  <si>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</si>
  <si>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</si>
  <si>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</si>
  <si>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</si>
  <si>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</si>
  <si>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</si>
  <si>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</si>
  <si>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</si>
  <si>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</si>
  <si>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</si>
  <si>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</si>
  <si>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</si>
  <si>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</si>
  <si>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</si>
  <si>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</si>
  <si>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</si>
  <si>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</si>
  <si>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</si>
  <si>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</si>
  <si>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</si>
  <si>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</si>
  <si>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</si>
  <si>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</si>
  <si>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</si>
  <si>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</si>
  <si>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</si>
  <si>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</si>
  <si>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</si>
  <si>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</si>
  <si>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</si>
  <si>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</si>
  <si>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</si>
  <si>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</si>
  <si>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</si>
  <si>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</si>
  <si>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</si>
  <si>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</si>
  <si>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</si>
  <si>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</si>
  <si>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</si>
  <si>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</si>
  <si>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</si>
  <si>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</si>
  <si>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</si>
  <si>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</si>
  <si>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</si>
  <si>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</si>
  <si>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</si>
  <si>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</si>
  <si>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</si>
  <si>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</si>
  <si>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</si>
  <si>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</si>
  <si>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</si>
  <si>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</si>
  <si>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</si>
  <si>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</si>
  <si>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</si>
  <si>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</si>
  <si>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</si>
  <si>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</si>
  <si>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</si>
  <si>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</si>
  <si>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</si>
  <si>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</si>
  <si>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</si>
  <si>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</si>
  <si>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</si>
  <si>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</si>
  <si>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</si>
  <si>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</si>
  <si>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</si>
  <si>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</si>
  <si>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</si>
  <si>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</si>
  <si>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</si>
  <si>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</si>
  <si>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</si>
  <si>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</si>
  <si>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</si>
  <si>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</si>
  <si>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</si>
  <si>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</si>
  <si>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</si>
  <si>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</si>
  <si>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</si>
  <si>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</si>
  <si>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</si>
  <si>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</si>
  <si>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</si>
  <si>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</si>
  <si>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</si>
  <si>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</si>
  <si>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</si>
  <si>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</si>
  <si>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</si>
  <si>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</si>
  <si>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</si>
  <si>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</si>
  <si>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</si>
  <si>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</si>
  <si>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</si>
  <si>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</si>
  <si>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</si>
  <si>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</si>
  <si>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</si>
  <si>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</si>
  <si>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</si>
  <si>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</si>
  <si>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</si>
  <si>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</si>
  <si>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</si>
  <si>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</si>
  <si>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</si>
  <si>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</si>
  <si>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</si>
  <si>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</si>
  <si>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</si>
  <si>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</si>
  <si>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</si>
  <si>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</si>
  <si>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</si>
  <si>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</si>
  <si>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</si>
  <si>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</si>
  <si>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</si>
  <si>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</si>
  <si>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</si>
  <si>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</si>
  <si>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</si>
  <si>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</si>
  <si>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</si>
  <si>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</si>
  <si>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</si>
  <si>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</si>
  <si>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</si>
  <si>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</si>
  <si>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</si>
  <si>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</si>
  <si>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</si>
  <si>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</si>
  <si>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</si>
  <si>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</si>
  <si>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</si>
  <si>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</si>
  <si>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</si>
  <si>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</si>
  <si>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</si>
  <si>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</si>
  <si>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</si>
  <si>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</si>
  <si>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</si>
  <si>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</si>
  <si>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</si>
  <si>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</si>
  <si>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</si>
  <si>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</si>
  <si>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</si>
  <si>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</si>
  <si>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</si>
  <si>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</si>
  <si>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</si>
  <si>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</si>
  <si>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</si>
  <si>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</si>
  <si>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</si>
  <si>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</si>
  <si>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</si>
  <si>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</si>
  <si>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</si>
  <si>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</si>
  <si>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</si>
  <si>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</si>
  <si>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</si>
  <si>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</si>
  <si>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</si>
  <si>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</si>
  <si>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</si>
  <si>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</si>
  <si>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</si>
  <si>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</si>
  <si>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</si>
  <si>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</si>
  <si>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</si>
  <si>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</si>
  <si>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</si>
  <si>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</si>
  <si>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</si>
  <si>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</si>
  <si>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</si>
  <si>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</si>
  <si>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</si>
  <si>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</si>
  <si>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</si>
  <si>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</si>
  <si>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</si>
  <si>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</si>
  <si>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</si>
  <si>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</si>
  <si>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</si>
  <si>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</si>
  <si>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</si>
  <si>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</si>
  <si>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</si>
  <si>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</si>
  <si>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</si>
  <si>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</si>
  <si>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</si>
  <si>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</si>
  <si>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</si>
  <si>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</si>
  <si>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</si>
  <si>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</si>
  <si>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</si>
  <si>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</si>
  <si>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</si>
  <si>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</si>
  <si>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</si>
  <si>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</si>
  <si>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</si>
  <si>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</si>
  <si>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</si>
  <si>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</si>
  <si>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</si>
  <si>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</si>
  <si>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</si>
  <si>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</si>
  <si>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</si>
  <si>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</si>
  <si>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</si>
  <si>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</si>
  <si>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</si>
  <si>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</si>
  <si>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</si>
  <si>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</si>
  <si>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</si>
  <si>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</si>
  <si>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</si>
  <si>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</si>
  <si>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</si>
  <si>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</si>
  <si>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</si>
  <si>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</si>
  <si>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</si>
  <si>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</si>
  <si>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</si>
  <si>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</si>
  <si>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</si>
  <si>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</si>
  <si>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</si>
  <si>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</si>
  <si>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</si>
  <si>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</si>
  <si>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</si>
  <si>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</si>
  <si>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</si>
  <si>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</si>
  <si>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</si>
  <si>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</si>
  <si>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</si>
  <si>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</si>
  <si>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</si>
  <si>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</si>
  <si>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</si>
  <si>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</si>
  <si>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</si>
  <si>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</si>
  <si>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</si>
  <si>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</si>
  <si>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</si>
  <si>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</si>
  <si>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</si>
  <si>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</si>
  <si>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</si>
  <si>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</si>
  <si>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</si>
  <si>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</si>
  <si>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</si>
  <si>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</si>
  <si>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</si>
  <si>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</si>
  <si>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</si>
  <si>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</si>
  <si>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</si>
  <si>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</si>
  <si>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</si>
  <si>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</si>
  <si>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</si>
  <si>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</si>
  <si>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</si>
  <si>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</si>
  <si>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</si>
  <si>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</si>
  <si>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</si>
  <si>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</si>
  <si>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</si>
  <si>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</si>
  <si>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</si>
  <si>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</si>
  <si>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</si>
  <si>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</si>
  <si>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</si>
  <si>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</si>
  <si>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</si>
  <si>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</si>
  <si>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</si>
  <si>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</si>
  <si>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</si>
  <si>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</si>
  <si>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</si>
  <si>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</si>
  <si>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</si>
  <si>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</si>
  <si>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</si>
  <si>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</si>
  <si>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</si>
  <si>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</si>
  <si>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</si>
  <si>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</si>
  <si>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</si>
  <si>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</si>
  <si>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</si>
  <si>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</si>
  <si>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</si>
  <si>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</si>
  <si>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</si>
  <si>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</si>
  <si>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</si>
  <si>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</si>
  <si>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</si>
  <si>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</si>
  <si>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</si>
  <si>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</si>
  <si>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</si>
  <si>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</si>
  <si>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</si>
  <si>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</si>
  <si>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</si>
  <si>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</si>
  <si>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</si>
  <si>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</si>
  <si>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</si>
  <si>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</si>
  <si>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</si>
  <si>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</si>
  <si>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</si>
  <si>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</si>
  <si>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</si>
  <si>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</si>
  <si>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</si>
  <si>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</si>
  <si>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</si>
  <si>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</si>
  <si>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</si>
  <si>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</si>
  <si>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</si>
  <si>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</si>
  <si>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</si>
  <si>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</si>
  <si>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</si>
  <si>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</si>
  <si>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</si>
  <si>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</si>
  <si>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</si>
  <si>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</si>
  <si>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</si>
  <si>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</si>
  <si>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</si>
  <si>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</si>
  <si>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</si>
  <si>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</si>
  <si>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</si>
  <si>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</si>
  <si>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</si>
  <si>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</si>
  <si>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</si>
  <si>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</si>
  <si>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</si>
  <si>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</si>
  <si>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</si>
  <si>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</si>
  <si>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</si>
  <si>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</si>
  <si>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</si>
  <si>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</si>
  <si>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</si>
  <si>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</si>
  <si>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</si>
  <si>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</si>
  <si>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</si>
  <si>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</si>
  <si>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</si>
  <si>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</si>
  <si>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</si>
  <si>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</si>
  <si>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</si>
  <si>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</si>
  <si>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</si>
  <si>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</si>
  <si>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</si>
  <si>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</si>
  <si>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</si>
  <si>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</si>
  <si>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</si>
  <si>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</si>
  <si>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</si>
  <si>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</si>
  <si>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</si>
  <si>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</si>
  <si>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</si>
  <si>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</si>
  <si>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</si>
  <si>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</si>
  <si>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</si>
  <si>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</si>
  <si>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</si>
  <si>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</si>
  <si>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</si>
  <si>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</si>
  <si>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</si>
  <si>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</si>
  <si>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</si>
  <si>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</si>
  <si>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</si>
  <si>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</si>
  <si>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</si>
  <si>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</si>
  <si>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</si>
  <si>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</si>
  <si>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</si>
  <si>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</si>
  <si>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</si>
  <si>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</si>
  <si>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</si>
  <si>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</si>
  <si>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</si>
  <si>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</si>
  <si>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</si>
  <si>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</si>
  <si>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</si>
  <si>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</si>
  <si>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</si>
  <si>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</si>
  <si>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</si>
  <si>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</si>
  <si>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</si>
  <si>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</si>
  <si>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</si>
  <si>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</si>
  <si>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</si>
  <si>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</si>
  <si>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</si>
  <si>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</si>
  <si>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</si>
  <si>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</si>
  <si>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</si>
  <si>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</si>
  <si>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</si>
  <si>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</si>
  <si>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</si>
  <si>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</si>
  <si>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</si>
  <si>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</si>
  <si>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</si>
  <si>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</si>
  <si>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</si>
  <si>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</si>
  <si>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</si>
  <si>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</si>
  <si>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</si>
  <si>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</si>
  <si>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</si>
  <si>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</si>
  <si>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</si>
  <si>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</si>
  <si>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</si>
  <si>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</si>
  <si>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</si>
  <si>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</si>
  <si>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</si>
  <si>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</si>
  <si>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</si>
  <si>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</si>
  <si>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</si>
  <si>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</si>
  <si>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</si>
  <si>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</si>
  <si>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</si>
  <si>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</si>
  <si>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</si>
  <si>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</si>
  <si>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</si>
  <si>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</si>
  <si>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</si>
  <si>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</si>
  <si>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</si>
  <si>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</si>
  <si>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</si>
  <si>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</si>
  <si>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</si>
  <si>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</si>
  <si>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</si>
  <si>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</si>
  <si>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</si>
  <si>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</si>
  <si>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</si>
  <si>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</si>
  <si>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</si>
  <si>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</si>
  <si>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</si>
  <si>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</si>
  <si>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</si>
  <si>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</si>
  <si>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</si>
  <si>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</si>
  <si>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</si>
  <si>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</si>
  <si>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</si>
  <si>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</si>
  <si>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</si>
  <si>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</si>
  <si>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</si>
  <si>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</si>
  <si>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</si>
  <si>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</si>
  <si>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</si>
  <si>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</si>
  <si>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</si>
  <si>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</si>
  <si>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</si>
  <si>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</si>
  <si>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</si>
  <si>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</si>
  <si>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</si>
  <si>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</si>
  <si>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</si>
  <si>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</si>
  <si>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</si>
  <si>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</si>
  <si>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</si>
  <si>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</si>
  <si>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</si>
  <si>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</si>
  <si>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</si>
  <si>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</si>
  <si>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</si>
  <si>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</si>
  <si>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</si>
  <si>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</si>
  <si>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</si>
  <si>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</si>
  <si>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</si>
  <si>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</si>
  <si>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</si>
  <si>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</si>
  <si>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</si>
  <si>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</si>
  <si>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</si>
  <si>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</si>
  <si>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</si>
  <si>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</si>
  <si>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</si>
  <si>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</si>
  <si>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</si>
  <si>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</si>
  <si>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</si>
  <si>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</si>
  <si>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</si>
  <si>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</si>
  <si>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</si>
  <si>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</si>
  <si>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</si>
  <si>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</si>
  <si>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</si>
  <si>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</si>
  <si>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</si>
  <si>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</si>
  <si>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</si>
  <si>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</si>
  <si>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</si>
  <si>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</si>
  <si>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</si>
  <si>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</si>
  <si>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</si>
  <si>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</si>
  <si>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</si>
  <si>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</si>
  <si>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</si>
  <si>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</si>
  <si>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</si>
  <si>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</si>
  <si>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</si>
  <si>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</si>
  <si>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</si>
  <si>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</si>
  <si>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</si>
  <si>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</si>
  <si>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</si>
  <si>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</si>
  <si>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</si>
  <si>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</si>
  <si>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</si>
  <si>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</si>
  <si>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</si>
  <si>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</si>
  <si>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</si>
  <si>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</si>
  <si>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</si>
  <si>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</si>
  <si>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</si>
  <si>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</si>
  <si>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</si>
  <si>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</si>
  <si>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</si>
  <si>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</si>
  <si>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</si>
  <si>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</si>
  <si>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</si>
  <si>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</si>
  <si>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</si>
  <si>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</si>
  <si>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</si>
  <si>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</si>
  <si>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</si>
  <si>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</si>
  <si>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</si>
  <si>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</si>
  <si>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</si>
  <si>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</si>
  <si>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</si>
  <si>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</si>
  <si>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</si>
  <si>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</si>
  <si>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</si>
  <si>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</si>
  <si>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</si>
  <si>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</si>
  <si>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</si>
  <si>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</si>
  <si>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</si>
  <si>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</si>
  <si>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</si>
  <si>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</si>
  <si>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</si>
  <si>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</si>
  <si>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</si>
  <si>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</si>
  <si>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</si>
  <si>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</si>
  <si>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</si>
  <si>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</si>
  <si>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</si>
  <si>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</si>
  <si>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</si>
  <si>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</si>
  <si>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</si>
  <si>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</si>
  <si>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</si>
  <si>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</si>
  <si>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</si>
  <si>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</si>
  <si>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</si>
  <si>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</si>
  <si>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</si>
  <si>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</si>
  <si>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</si>
  <si>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</si>
  <si>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</si>
  <si>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</si>
  <si>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</si>
  <si>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</si>
  <si>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</si>
  <si>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</si>
  <si>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</si>
  <si>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</si>
  <si>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</si>
  <si>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</si>
  <si>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</si>
  <si>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</si>
  <si>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</si>
  <si>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</si>
  <si>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</si>
  <si>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</si>
  <si>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</si>
  <si>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</si>
  <si>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</si>
  <si>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</si>
  <si>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</si>
  <si>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</si>
  <si>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</si>
  <si>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</si>
  <si>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</si>
  <si>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</si>
  <si>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</si>
  <si>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</si>
  <si>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</si>
  <si>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</si>
  <si>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</si>
  <si>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</si>
  <si>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</si>
  <si>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</si>
  <si>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</si>
  <si>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</si>
  <si>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</si>
  <si>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</si>
  <si>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</si>
  <si>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</si>
  <si>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</si>
  <si>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</si>
  <si>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</si>
  <si>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</si>
  <si>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</si>
  <si>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</si>
  <si>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</si>
  <si>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</si>
  <si>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</si>
  <si>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</si>
  <si>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</si>
  <si>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</si>
  <si>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</si>
  <si>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</si>
  <si>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</si>
  <si>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</si>
  <si>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</si>
  <si>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</si>
  <si>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</si>
  <si>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</si>
  <si>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</si>
  <si>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</si>
  <si>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</si>
  <si>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</si>
  <si>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</si>
  <si>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</si>
  <si>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</si>
  <si>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</si>
  <si>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</si>
  <si>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</si>
  <si>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</si>
  <si>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</si>
  <si>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</si>
  <si>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</si>
  <si>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</si>
  <si>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</si>
  <si>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</si>
  <si>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</si>
  <si>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</si>
  <si>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</si>
  <si>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</si>
  <si>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</si>
  <si>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</si>
  <si>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</si>
  <si>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</si>
  <si>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</si>
  <si>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</si>
  <si>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</si>
  <si>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</si>
  <si>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</si>
  <si>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</si>
  <si>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</si>
  <si>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</si>
  <si>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</si>
  <si>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</si>
  <si>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</si>
  <si>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</si>
  <si>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</si>
  <si>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</si>
  <si>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</si>
  <si>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</si>
  <si>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</si>
  <si>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</si>
  <si>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</si>
  <si>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</si>
  <si>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</si>
  <si>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</si>
  <si>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</si>
  <si>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</si>
  <si>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</si>
  <si>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</si>
  <si>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</si>
  <si>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</si>
  <si>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</si>
  <si>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</si>
  <si>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</si>
  <si>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</si>
  <si>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</si>
  <si>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</si>
  <si>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</si>
  <si>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</si>
  <si>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</si>
  <si>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</si>
  <si>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</si>
  <si>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</si>
  <si>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</si>
  <si>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</si>
  <si>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</si>
  <si>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</si>
  <si>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</si>
  <si>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</si>
  <si>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</si>
  <si>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</si>
  <si>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</si>
  <si>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</si>
  <si>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</si>
  <si>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</si>
  <si>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</si>
  <si>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</si>
  <si>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</si>
  <si>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</si>
  <si>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</si>
  <si>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</si>
  <si>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</si>
  <si>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</si>
  <si>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</si>
  <si>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</si>
  <si>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</si>
  <si>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</si>
  <si>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</si>
  <si>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</si>
  <si>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</si>
  <si>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</si>
  <si>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</si>
  <si>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</si>
  <si>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</si>
  <si>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</si>
  <si>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</si>
  <si>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</si>
  <si>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</si>
  <si>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</si>
  <si>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</si>
  <si>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</si>
  <si>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</si>
  <si>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</si>
  <si>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</si>
  <si>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</si>
  <si>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</si>
  <si>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</si>
  <si>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</si>
  <si>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</si>
  <si>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</si>
  <si>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</si>
  <si>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</si>
  <si>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</si>
  <si>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</si>
  <si>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</si>
  <si>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</si>
  <si>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</si>
  <si>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</si>
  <si>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</si>
  <si>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</si>
  <si>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</si>
  <si>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</si>
  <si>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</si>
  <si>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</si>
  <si>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</si>
  <si>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</si>
  <si>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</si>
  <si>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</si>
  <si>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</si>
  <si>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</si>
  <si>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</si>
  <si>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</si>
  <si>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</si>
  <si>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</si>
  <si>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</si>
  <si>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</si>
  <si>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</si>
  <si>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</si>
  <si>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</si>
  <si>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</si>
  <si>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</si>
  <si>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</si>
  <si>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</si>
  <si>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</si>
  <si>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</si>
  <si>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</si>
  <si>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</si>
  <si>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</si>
  <si>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</si>
  <si>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</si>
  <si>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</si>
  <si>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</si>
  <si>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</si>
  <si>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</si>
  <si>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</si>
  <si>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</si>
  <si>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</si>
  <si>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</si>
  <si>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</si>
  <si>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</si>
  <si>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</si>
  <si>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</si>
  <si>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</si>
  <si>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</si>
  <si>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</si>
  <si>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</si>
  <si>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</si>
  <si>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</si>
  <si>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</si>
  <si>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</si>
  <si>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</si>
  <si>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</si>
  <si>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</si>
  <si>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</si>
  <si>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</si>
  <si>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</si>
  <si>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</si>
  <si>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</si>
  <si>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</si>
  <si>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</si>
  <si>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</si>
  <si>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</si>
  <si>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</si>
  <si>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</si>
  <si>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</si>
  <si>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</si>
  <si>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</si>
  <si>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</si>
  <si>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</si>
  <si>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</si>
  <si>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</si>
  <si>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</si>
  <si>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</si>
  <si>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</si>
  <si>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</si>
  <si>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</si>
  <si>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</si>
  <si>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</si>
  <si>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</si>
  <si>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</si>
  <si>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</si>
  <si>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</si>
  <si>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</si>
  <si>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</si>
  <si>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</si>
  <si>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</si>
  <si>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</si>
  <si>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</si>
  <si>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</si>
  <si>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</si>
  <si>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</si>
  <si>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</si>
  <si>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</si>
  <si>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</si>
  <si>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</si>
  <si>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</si>
  <si>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</si>
  <si>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</si>
  <si>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</si>
  <si>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</si>
  <si>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</si>
  <si>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</si>
  <si>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</si>
  <si>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</si>
  <si>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</si>
  <si>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</si>
  <si>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</si>
  <si>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</si>
  <si>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</si>
  <si>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</si>
  <si>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</si>
  <si>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</si>
  <si>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</si>
  <si>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</si>
  <si>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</si>
  <si>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</si>
  <si>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</si>
  <si>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</si>
  <si>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</si>
  <si>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</si>
  <si>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</si>
  <si>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</si>
  <si>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</si>
  <si>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</si>
  <si>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</si>
  <si>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</si>
  <si>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</si>
  <si>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</si>
  <si>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</si>
  <si>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</si>
  <si>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</si>
  <si>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</si>
  <si>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</si>
  <si>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</si>
  <si>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</si>
  <si>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</si>
  <si>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</si>
  <si>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</si>
  <si>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</si>
  <si>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</si>
  <si>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</si>
  <si>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</si>
  <si>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</si>
  <si>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</si>
  <si>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</si>
  <si>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</si>
  <si>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</si>
  <si>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</si>
  <si>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</si>
  <si>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</si>
  <si>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</si>
  <si>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</si>
  <si>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</si>
  <si>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</si>
  <si>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</si>
  <si>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</si>
  <si>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</si>
  <si>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</si>
  <si>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</si>
  <si>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</si>
  <si>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</si>
  <si>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</si>
  <si>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</si>
  <si>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</si>
  <si>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</si>
  <si>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</si>
  <si>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</si>
  <si>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</si>
  <si>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</si>
  <si>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</si>
  <si>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</si>
  <si>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</si>
  <si>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</si>
  <si>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</si>
  <si>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</si>
  <si>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</si>
  <si>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</si>
  <si>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</si>
  <si>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</si>
  <si>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</si>
  <si>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</si>
  <si>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</si>
  <si>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</si>
  <si>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</si>
  <si>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</si>
  <si>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</si>
  <si>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</si>
  <si>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</si>
  <si>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</si>
  <si>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</si>
  <si>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</si>
  <si>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</si>
  <si>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</si>
  <si>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</si>
  <si>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</si>
  <si>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</si>
  <si>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</si>
  <si>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</si>
  <si>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</si>
  <si>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</si>
  <si>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</si>
  <si>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</si>
  <si>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</si>
  <si>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</si>
  <si>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</si>
  <si>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</si>
  <si>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</si>
  <si>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</si>
  <si>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</si>
  <si>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</si>
  <si>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</si>
  <si>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</si>
  <si>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</si>
  <si>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</si>
  <si>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</si>
  <si>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</si>
  <si>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</si>
  <si>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</si>
  <si>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</si>
  <si>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</si>
  <si>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</si>
  <si>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</si>
  <si>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</si>
  <si>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</si>
  <si>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</si>
  <si>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</si>
  <si>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</si>
  <si>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</si>
  <si>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</si>
  <si>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</si>
  <si>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</si>
  <si>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</si>
  <si>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</si>
  <si>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</si>
  <si>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</si>
  <si>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</si>
  <si>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</si>
  <si>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</si>
  <si>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</si>
  <si>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</si>
  <si>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</si>
  <si>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</si>
  <si>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</si>
  <si>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</si>
  <si>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</si>
  <si>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</si>
  <si>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</si>
  <si>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</si>
  <si>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</si>
  <si>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</si>
  <si>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</si>
  <si>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</si>
  <si>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</si>
  <si>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</si>
  <si>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</si>
  <si>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</si>
  <si>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</si>
  <si>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</si>
  <si>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</si>
  <si>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</si>
  <si>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</si>
  <si>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</si>
  <si>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</si>
  <si>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</si>
  <si>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</si>
  <si>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</si>
  <si>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</si>
  <si>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</si>
  <si>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</si>
  <si>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</si>
  <si>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</si>
  <si>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</si>
  <si>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</si>
  <si>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</si>
  <si>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</si>
  <si>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</si>
  <si>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</si>
  <si>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</si>
  <si>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</si>
  <si>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</si>
  <si>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</si>
  <si>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</si>
  <si>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</si>
  <si>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</si>
  <si>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</si>
  <si>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</si>
  <si>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</si>
  <si>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</si>
  <si>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</si>
  <si>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</si>
  <si>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</si>
  <si>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</si>
  <si>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</si>
  <si>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</si>
  <si>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</si>
  <si>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</si>
  <si>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</si>
  <si>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</si>
  <si>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</si>
  <si>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</si>
  <si>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</si>
  <si>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</si>
  <si>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</si>
  <si>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</si>
  <si>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</si>
  <si>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</si>
  <si>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</si>
  <si>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</si>
  <si>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</si>
  <si>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</si>
  <si>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</si>
  <si>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</si>
  <si>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</si>
  <si>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</si>
  <si>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</si>
  <si>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</si>
  <si>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</si>
  <si>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</si>
  <si>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</si>
  <si>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</si>
  <si>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</si>
  <si>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</si>
  <si>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</si>
  <si>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</si>
  <si>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</si>
  <si>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</si>
  <si>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</si>
  <si>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</si>
  <si>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</si>
  <si>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</si>
  <si>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</si>
  <si>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</si>
  <si>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</si>
  <si>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</si>
  <si>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</si>
  <si>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</si>
  <si>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</si>
  <si>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</si>
  <si>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</si>
  <si>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</si>
  <si>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</si>
  <si>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</si>
  <si>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</si>
  <si>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</si>
  <si>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</si>
  <si>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</si>
  <si>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</si>
  <si>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</si>
  <si>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</si>
  <si>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</si>
  <si>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</si>
  <si>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</si>
  <si>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</si>
  <si>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</si>
  <si>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</si>
  <si>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</si>
  <si>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</si>
  <si>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</si>
  <si>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</si>
  <si>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</si>
  <si>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</si>
  <si>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</si>
  <si>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</si>
  <si>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</si>
  <si>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</si>
  <si>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</si>
  <si>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</si>
  <si>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</si>
  <si>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</si>
  <si>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</si>
  <si>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</si>
  <si>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</si>
  <si>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</si>
  <si>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</si>
  <si>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</si>
  <si>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</si>
  <si>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</si>
  <si>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</si>
  <si>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</si>
  <si>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</si>
  <si>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</si>
  <si>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</si>
  <si>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</si>
  <si>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</si>
  <si>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</si>
  <si>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</si>
  <si>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</si>
  <si>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</si>
  <si>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</si>
  <si>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</si>
  <si>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</si>
  <si>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</si>
  <si>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</si>
  <si>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</si>
  <si>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</si>
  <si>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</si>
  <si>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</si>
  <si>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</si>
  <si>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</si>
  <si>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</si>
  <si>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</si>
  <si>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</si>
  <si>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</si>
  <si>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</si>
  <si>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</si>
  <si>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</si>
  <si>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</si>
  <si>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</si>
  <si>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</si>
  <si>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</si>
  <si>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</si>
  <si>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</si>
  <si>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</si>
  <si>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</si>
  <si>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</si>
  <si>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</si>
  <si>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</si>
  <si>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</si>
  <si>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</si>
  <si>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</si>
  <si>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</si>
  <si>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</si>
  <si>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</si>
  <si>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</si>
  <si>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</si>
  <si>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</si>
  <si>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</si>
  <si>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</si>
  <si>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</si>
  <si>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</si>
  <si>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</si>
  <si>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</si>
  <si>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</si>
  <si>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</si>
  <si>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</si>
  <si>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</si>
  <si>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</si>
  <si>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</si>
  <si>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</si>
  <si>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</si>
  <si>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</si>
  <si>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</si>
  <si>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</si>
  <si>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</si>
  <si>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</si>
  <si>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</si>
  <si>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</si>
  <si>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</si>
  <si>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</si>
  <si>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</si>
  <si>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</si>
  <si>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</si>
  <si>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</si>
  <si>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</si>
  <si>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</si>
  <si>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</si>
  <si>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</si>
  <si>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</si>
  <si>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</si>
  <si>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</si>
  <si>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</si>
  <si>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</si>
  <si>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</si>
  <si>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</si>
  <si>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</si>
  <si>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</si>
  <si>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</si>
  <si>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</si>
  <si>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</si>
  <si>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</si>
  <si>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</si>
  <si>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</si>
  <si>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</si>
  <si>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</si>
  <si>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</si>
  <si>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</si>
  <si>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</si>
  <si>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</si>
  <si>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</si>
  <si>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</si>
  <si>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</si>
  <si>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</si>
  <si>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</si>
  <si>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</si>
  <si>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</si>
  <si>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</si>
  <si>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</si>
  <si>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</si>
  <si>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</si>
  <si>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</si>
  <si>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</si>
  <si>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</si>
  <si>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</si>
  <si>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</si>
  <si>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</si>
  <si>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</si>
  <si>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</si>
  <si>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</si>
  <si>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</si>
  <si>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</si>
  <si>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</si>
  <si>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</si>
  <si>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</si>
  <si>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</si>
  <si>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</si>
  <si>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</si>
  <si>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</si>
  <si>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</si>
  <si>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</si>
  <si>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</si>
  <si>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</si>
  <si>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</si>
  <si>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</si>
  <si>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</si>
  <si>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</si>
  <si>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</si>
  <si>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</si>
  <si>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</si>
  <si>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</si>
  <si>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</si>
  <si>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</si>
  <si>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</si>
  <si>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</si>
  <si>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</si>
  <si>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</si>
  <si>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</si>
  <si>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</si>
  <si>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</si>
  <si>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</si>
  <si>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</si>
  <si>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</si>
  <si>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</si>
  <si>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</si>
  <si>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</si>
  <si>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</si>
  <si>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</si>
  <si>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</si>
  <si>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</si>
  <si>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</si>
  <si>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</si>
  <si>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</si>
  <si>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</si>
  <si>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</si>
  <si>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</si>
  <si>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</si>
  <si>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</si>
  <si>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</si>
  <si>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</si>
  <si>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</si>
  <si>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</si>
  <si>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</si>
  <si>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</si>
  <si>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</si>
  <si>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</si>
  <si>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</si>
  <si>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</si>
  <si>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</si>
  <si>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</si>
  <si>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</si>
  <si>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</si>
  <si>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</si>
  <si>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</si>
  <si>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</si>
  <si>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</si>
  <si>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</si>
  <si>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</si>
  <si>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</si>
  <si>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</si>
  <si>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</si>
  <si>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</si>
  <si>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</si>
  <si>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</si>
  <si>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</si>
  <si>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</si>
  <si>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</si>
  <si>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</si>
  <si>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</si>
  <si>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</si>
  <si>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</si>
  <si>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</si>
  <si>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</si>
  <si>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</si>
  <si>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</si>
  <si>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</si>
  <si>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</si>
  <si>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</si>
  <si>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</si>
  <si>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</si>
  <si>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</si>
  <si>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</si>
  <si>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</si>
  <si>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</si>
  <si>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</si>
  <si>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</si>
  <si>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</si>
  <si>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</si>
  <si>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</si>
  <si>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</si>
  <si>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</si>
  <si>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</si>
  <si>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</si>
  <si>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</si>
  <si>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</si>
  <si>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</si>
  <si>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</si>
  <si>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</si>
  <si>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</si>
  <si>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</si>
  <si>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</si>
  <si>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</si>
  <si>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</si>
  <si>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</si>
  <si>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</si>
  <si>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</si>
  <si>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</si>
  <si>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</si>
  <si>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</si>
  <si>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</si>
  <si>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</si>
  <si>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</si>
  <si>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</si>
  <si>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</si>
  <si>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</si>
  <si>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</si>
  <si>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</si>
  <si>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</si>
  <si>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</si>
  <si>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</si>
  <si>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</si>
  <si>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</si>
  <si>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</si>
  <si>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</si>
  <si>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</si>
  <si>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</si>
  <si>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</si>
  <si>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</si>
  <si>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</si>
  <si>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</si>
  <si>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</si>
  <si>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</si>
  <si>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</si>
  <si>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</si>
  <si>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</si>
  <si>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</si>
  <si>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</si>
  <si>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</si>
  <si>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</si>
  <si>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</si>
  <si>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</si>
  <si>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</si>
  <si>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</si>
  <si>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</si>
  <si>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</si>
  <si>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</si>
  <si>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</si>
  <si>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</si>
  <si>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</si>
  <si>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</si>
  <si>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</si>
  <si>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</si>
  <si>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</si>
  <si>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</si>
  <si>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</si>
  <si>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</si>
  <si>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</si>
  <si>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</si>
  <si>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</si>
  <si>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</si>
  <si>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</si>
  <si>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</si>
  <si>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</si>
  <si>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</si>
  <si>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</si>
  <si>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</si>
  <si>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</si>
  <si>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</si>
  <si>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</si>
  <si>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</si>
  <si>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</si>
  <si>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</si>
  <si>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</si>
  <si>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</si>
  <si>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</si>
  <si>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</si>
  <si>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</si>
  <si>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</si>
  <si>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</si>
  <si>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</si>
  <si>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</si>
  <si>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</si>
  <si>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</si>
  <si>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</si>
  <si>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</si>
  <si>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</si>
  <si>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</si>
  <si>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</si>
  <si>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</si>
  <si>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</si>
  <si>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</si>
  <si>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</si>
  <si>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</si>
  <si>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</si>
  <si>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</si>
  <si>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</si>
  <si>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</si>
  <si>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</si>
  <si>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</si>
  <si>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</si>
  <si>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</si>
  <si>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</si>
  <si>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</si>
  <si>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</si>
  <si>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</si>
  <si>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</si>
  <si>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</si>
  <si>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</si>
  <si>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</si>
  <si>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</si>
  <si>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</si>
  <si>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</si>
  <si>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</si>
  <si>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</si>
  <si>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</si>
  <si>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</si>
  <si>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</si>
  <si>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</si>
  <si>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</si>
  <si>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</si>
  <si>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</si>
  <si>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</si>
  <si>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</si>
  <si>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</si>
  <si>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</si>
  <si>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</si>
  <si>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</si>
  <si>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</si>
  <si>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</si>
  <si>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</si>
  <si>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</si>
  <si>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</si>
  <si>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</si>
  <si>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</si>
  <si>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</si>
  <si>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</si>
  <si>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</si>
  <si>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</si>
  <si>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</si>
  <si>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</si>
  <si>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</si>
  <si>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</si>
  <si>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</si>
  <si>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</si>
  <si>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</si>
  <si>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</si>
  <si>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</si>
  <si>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</si>
  <si>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</si>
  <si>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</si>
  <si>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</si>
  <si>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</si>
  <si>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</si>
  <si>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</si>
  <si>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</si>
  <si>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</si>
  <si>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</si>
  <si>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</si>
  <si>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</si>
  <si>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</si>
  <si>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</si>
  <si>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</si>
  <si>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</si>
  <si>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</si>
  <si>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</si>
  <si>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</si>
  <si>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</si>
  <si>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</si>
  <si>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</si>
  <si>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</si>
  <si>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</si>
  <si>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</si>
  <si>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</si>
  <si>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</si>
  <si>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</si>
  <si>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</si>
  <si>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</si>
  <si>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</si>
  <si>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</si>
  <si>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</si>
  <si>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</si>
  <si>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</si>
  <si>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</si>
  <si>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</si>
  <si>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</si>
  <si>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</si>
  <si>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</si>
  <si>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</si>
  <si>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</si>
  <si>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</si>
  <si>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</si>
  <si>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</si>
  <si>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</si>
  <si>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</si>
  <si>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</si>
  <si>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</si>
  <si>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</si>
  <si>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</si>
  <si>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</si>
  <si>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</si>
  <si>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</si>
  <si>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</si>
  <si>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</si>
  <si>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</si>
  <si>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</si>
  <si>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</si>
  <si>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</si>
  <si>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</si>
  <si>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</si>
  <si>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</si>
  <si>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</si>
  <si>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</si>
  <si>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</si>
  <si>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</si>
  <si>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</si>
  <si>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</si>
  <si>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</si>
  <si>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</si>
  <si>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</si>
  <si>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</si>
  <si>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</si>
  <si>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</si>
  <si>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</si>
  <si>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</si>
  <si>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</si>
  <si>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</si>
  <si>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</si>
  <si>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</si>
  <si>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</si>
  <si>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</si>
  <si>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</si>
  <si>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</si>
  <si>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</si>
  <si>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</si>
  <si>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</si>
  <si>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</si>
  <si>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</si>
  <si>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</si>
  <si>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</si>
  <si>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</si>
  <si>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</si>
  <si>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</si>
  <si>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</si>
  <si>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</si>
  <si>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</si>
  <si>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</si>
  <si>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</si>
  <si>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</si>
  <si>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</si>
  <si>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</si>
  <si>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</si>
  <si>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</si>
  <si>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</si>
  <si>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</si>
  <si>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</si>
  <si>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</si>
  <si>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</si>
  <si>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</si>
  <si>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</si>
  <si>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</si>
  <si>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</si>
  <si>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</si>
  <si>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</si>
  <si>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</si>
  <si>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</si>
  <si>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</si>
  <si>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</si>
  <si>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</si>
  <si>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</si>
  <si>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</si>
  <si>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</si>
  <si>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</si>
  <si>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</si>
  <si>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</si>
  <si>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</si>
  <si>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</si>
  <si>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</si>
  <si>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</si>
  <si>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</si>
  <si>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</si>
  <si>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</si>
  <si>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</si>
  <si>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</si>
  <si>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</si>
  <si>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</si>
  <si>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</si>
  <si>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</si>
  <si>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</si>
  <si>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</si>
  <si>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</si>
  <si>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</si>
  <si>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</si>
  <si>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</si>
  <si>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</si>
  <si>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</si>
  <si>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</si>
  <si>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</si>
  <si>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</si>
  <si>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</si>
  <si>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</si>
  <si>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</si>
  <si>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</si>
  <si>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</si>
  <si>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</si>
  <si>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</si>
  <si>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</si>
  <si>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</si>
  <si>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</si>
  <si>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</si>
  <si>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</si>
  <si>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</si>
  <si>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</si>
  <si>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</si>
  <si>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</si>
  <si>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</si>
  <si>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</si>
  <si>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</si>
  <si>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</si>
  <si>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</si>
  <si>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</si>
  <si>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</si>
  <si>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</si>
  <si>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</si>
  <si>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</si>
  <si>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</si>
  <si>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</si>
  <si>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</si>
  <si>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</si>
  <si>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</si>
  <si>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</si>
  <si>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</si>
  <si>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</si>
  <si>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</si>
  <si>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</si>
  <si>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</si>
  <si>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</si>
  <si>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</si>
  <si>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</si>
  <si>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</si>
  <si>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</si>
  <si>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</si>
  <si>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</si>
  <si>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</si>
  <si>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</si>
  <si>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</si>
  <si>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</si>
  <si>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</si>
  <si>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</si>
  <si>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</si>
  <si>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</si>
  <si>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</si>
  <si>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</si>
  <si>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</si>
  <si>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</si>
  <si>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</si>
  <si>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</si>
  <si>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</si>
  <si>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</si>
  <si>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</si>
  <si>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</si>
  <si>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</si>
  <si>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</si>
  <si>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</si>
  <si>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</si>
  <si>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</si>
  <si>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</si>
  <si>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</si>
  <si>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</si>
  <si>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</si>
  <si>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</si>
  <si>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</si>
  <si>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</si>
  <si>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</si>
  <si>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</si>
  <si>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</si>
  <si>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</si>
  <si>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</si>
  <si>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</si>
  <si>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</si>
  <si>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</si>
  <si>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</si>
  <si>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</si>
  <si>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</si>
  <si>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</si>
  <si>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</si>
  <si>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</si>
  <si>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</si>
  <si>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</si>
  <si>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</si>
  <si>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</si>
  <si>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</si>
  <si>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</si>
  <si>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</si>
  <si>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</si>
  <si>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</si>
  <si>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</si>
  <si>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</si>
  <si>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</si>
  <si>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</si>
  <si>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</si>
  <si>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</si>
  <si>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</si>
  <si>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</si>
  <si>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</si>
  <si>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</si>
  <si>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</si>
  <si>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</si>
  <si>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</si>
  <si>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</si>
  <si>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</si>
  <si>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</si>
  <si>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</si>
  <si>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</si>
  <si>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</si>
  <si>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</si>
  <si>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</si>
  <si>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</si>
  <si>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</si>
  <si>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</si>
  <si>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</si>
  <si>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</si>
  <si>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</si>
  <si>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</si>
  <si>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</si>
  <si>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</si>
  <si>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</si>
  <si>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</si>
  <si>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</si>
  <si>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</si>
  <si>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</si>
  <si>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</si>
  <si>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</si>
  <si>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</si>
  <si>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</si>
  <si>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</si>
  <si>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</si>
  <si>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</si>
  <si>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</si>
  <si>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</si>
  <si>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</si>
  <si>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</si>
  <si>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</si>
  <si>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</si>
  <si>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</si>
  <si>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</si>
  <si>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</si>
  <si>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</si>
  <si>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</si>
  <si>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</si>
  <si>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</si>
  <si>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</si>
  <si>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</si>
  <si>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</si>
  <si>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</si>
  <si>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</si>
  <si>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</si>
  <si>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</si>
  <si>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</si>
  <si>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</si>
  <si>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</si>
  <si>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</si>
  <si>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</si>
  <si>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</si>
  <si>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</si>
  <si>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</si>
  <si>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</si>
  <si>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</si>
  <si>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</si>
  <si>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</si>
  <si>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</si>
  <si>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</si>
  <si>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</si>
  <si>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</si>
  <si>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</si>
  <si>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</si>
  <si>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</si>
  <si>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</si>
  <si>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</si>
  <si>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</si>
  <si>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</si>
  <si>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</si>
  <si>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</si>
  <si>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</si>
  <si>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</si>
  <si>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</si>
  <si>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</si>
  <si>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</si>
  <si>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</si>
  <si>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</si>
  <si>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</si>
  <si>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</si>
  <si>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</si>
  <si>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</si>
  <si>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</si>
  <si>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</si>
  <si>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</si>
  <si>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</si>
  <si>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</si>
  <si>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</si>
  <si>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</si>
  <si>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</si>
  <si>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</si>
  <si>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</si>
  <si>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</si>
  <si>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</si>
  <si>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</si>
  <si>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</si>
  <si>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</si>
  <si>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</si>
  <si>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</si>
  <si>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</si>
  <si>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</si>
  <si>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</si>
  <si>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</si>
  <si>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</si>
  <si>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</si>
  <si>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</si>
  <si>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</si>
  <si>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</si>
  <si>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</si>
  <si>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</si>
  <si>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</si>
  <si>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</si>
  <si>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</si>
  <si>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</si>
  <si>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</si>
  <si>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</si>
  <si>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</si>
  <si>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</si>
  <si>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</si>
  <si>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</si>
  <si>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</si>
  <si>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</si>
  <si>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</si>
  <si>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</si>
  <si>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</si>
  <si>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</si>
  <si>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</si>
  <si>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</si>
  <si>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</si>
  <si>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</si>
  <si>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</si>
  <si>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</si>
  <si>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</si>
  <si>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</si>
  <si>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</si>
  <si>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</si>
  <si>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</si>
  <si>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</si>
  <si>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</si>
  <si>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</si>
  <si>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</si>
  <si>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</si>
  <si>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</si>
  <si>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</si>
  <si>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</si>
  <si>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</si>
  <si>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</si>
  <si>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</si>
  <si>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</si>
  <si>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</si>
  <si>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</si>
  <si>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</si>
  <si>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</si>
  <si>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</si>
  <si>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</si>
  <si>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</si>
  <si>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</si>
  <si>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</si>
  <si>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</si>
  <si>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</si>
  <si>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</si>
  <si>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</si>
  <si>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</si>
  <si>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</si>
  <si>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</si>
  <si>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</si>
  <si>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</si>
  <si>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</si>
  <si>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</si>
  <si>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</si>
  <si>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</si>
  <si>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</si>
  <si>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</si>
  <si>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</si>
  <si>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</si>
  <si>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</si>
  <si>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</si>
  <si>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</si>
  <si>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</si>
  <si>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</si>
  <si>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</si>
  <si>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</si>
  <si>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</si>
  <si>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</si>
  <si>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</si>
  <si>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</si>
  <si>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</si>
  <si>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</si>
  <si>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</si>
  <si>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</si>
  <si>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</si>
  <si>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</si>
  <si>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</si>
  <si>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</si>
  <si>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</si>
  <si>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</si>
  <si>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</si>
  <si>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</si>
  <si>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</si>
  <si>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</si>
  <si>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</si>
  <si>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</si>
  <si>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</si>
  <si>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</si>
  <si>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</si>
  <si>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</si>
  <si>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</si>
  <si>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</si>
  <si>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</si>
  <si>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</si>
  <si>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</si>
  <si>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</si>
  <si>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</si>
  <si>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</si>
  <si>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</si>
  <si>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</si>
  <si>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</si>
  <si>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</si>
  <si>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</si>
  <si>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</si>
  <si>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</si>
  <si>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</si>
  <si>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</si>
  <si>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</si>
  <si>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</si>
  <si>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</si>
  <si>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</si>
  <si>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</si>
  <si>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</si>
  <si>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</si>
  <si>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</si>
  <si>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</si>
  <si>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</si>
  <si>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</si>
  <si>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</si>
  <si>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</si>
  <si>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</si>
  <si>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</si>
  <si>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</si>
  <si>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</si>
  <si>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</si>
  <si>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</si>
  <si>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</si>
  <si>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</si>
  <si>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</si>
  <si>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</si>
  <si>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</si>
  <si>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</si>
  <si>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</si>
  <si>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</si>
  <si>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</si>
  <si>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</si>
  <si>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</si>
  <si>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</si>
  <si>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</si>
  <si>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</si>
  <si>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</si>
  <si>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</si>
  <si>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</si>
  <si>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</si>
  <si>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</si>
  <si>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</si>
  <si>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</si>
  <si>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</si>
  <si>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</si>
  <si>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</si>
  <si>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</si>
  <si>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</si>
  <si>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</si>
  <si>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</si>
  <si>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</si>
  <si>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</si>
  <si>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</si>
  <si>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</si>
  <si>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</si>
  <si>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</si>
  <si>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</si>
  <si>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</si>
  <si>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</si>
  <si>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</si>
  <si>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</si>
  <si>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</si>
  <si>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</si>
  <si>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</si>
  <si>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</si>
  <si>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</si>
  <si>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</si>
  <si>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</si>
  <si>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</si>
  <si>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</si>
  <si>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</si>
  <si>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</si>
  <si>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</si>
  <si>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</si>
  <si>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</si>
  <si>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</si>
  <si>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</si>
  <si>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</si>
  <si>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</si>
  <si>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</si>
  <si>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</si>
  <si>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</si>
  <si>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</si>
  <si>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</si>
  <si>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</si>
  <si>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</si>
  <si>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</si>
  <si>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</si>
  <si>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</si>
  <si>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</si>
  <si>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</si>
  <si>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</si>
  <si>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</si>
  <si>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</si>
  <si>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</si>
  <si>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</si>
  <si>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</si>
  <si>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</si>
  <si>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</si>
  <si>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</si>
  <si>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</si>
  <si>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</si>
  <si>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</si>
  <si>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</si>
  <si>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</si>
  <si>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</si>
  <si>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</si>
  <si>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</si>
  <si>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</si>
  <si>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</si>
  <si>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</si>
  <si>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</si>
  <si>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</si>
  <si>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</si>
  <si>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</si>
  <si>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</si>
  <si>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</si>
  <si>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</si>
  <si>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</si>
  <si>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</si>
  <si>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</si>
  <si>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</si>
  <si>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</si>
  <si>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</si>
  <si>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</si>
  <si>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</si>
  <si>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</si>
  <si>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</si>
  <si>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</si>
  <si>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</si>
  <si>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</si>
  <si>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</si>
  <si>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</si>
  <si>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</si>
  <si>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</si>
  <si>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</si>
  <si>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</si>
  <si>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</si>
  <si>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</si>
  <si>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</si>
  <si>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</si>
  <si>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</si>
  <si>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</si>
  <si>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</si>
  <si>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</si>
  <si>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</si>
  <si>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</si>
  <si>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</si>
  <si>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</si>
  <si>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</si>
  <si>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</si>
  <si>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</si>
  <si>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</si>
  <si>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</si>
  <si>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</si>
  <si>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</si>
  <si>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</si>
  <si>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</si>
  <si>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</si>
  <si>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</si>
  <si>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</si>
  <si>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</si>
  <si>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</si>
  <si>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</si>
  <si>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</si>
  <si>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</si>
  <si>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</si>
  <si>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</si>
  <si>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</si>
  <si>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</si>
  <si>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</si>
  <si>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</si>
  <si>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</si>
  <si>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</si>
  <si>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</si>
  <si>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</si>
  <si>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</si>
  <si>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</si>
  <si>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</si>
  <si>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</si>
  <si>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</si>
  <si>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</si>
  <si>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</si>
  <si>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</si>
  <si>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</si>
  <si>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</si>
  <si>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</si>
  <si>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</si>
  <si>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</si>
  <si>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</si>
  <si>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</si>
  <si>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</si>
  <si>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</si>
  <si>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</si>
  <si>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</si>
  <si>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</si>
  <si>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</si>
  <si>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</si>
  <si>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</si>
  <si>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</si>
  <si>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</si>
  <si>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</si>
  <si>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</si>
  <si>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</si>
  <si>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</si>
  <si>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</si>
  <si>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</si>
  <si>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</si>
  <si>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</si>
  <si>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</si>
  <si>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</si>
  <si>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</si>
  <si>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</si>
  <si>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</si>
  <si>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</si>
  <si>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</si>
  <si>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</si>
  <si>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</si>
  <si>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</si>
  <si>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</si>
  <si>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</si>
  <si>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</si>
  <si>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</si>
  <si>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</si>
  <si>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</si>
  <si>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</si>
  <si>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</si>
  <si>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</si>
  <si>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</si>
  <si>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</si>
  <si>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</si>
  <si>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</si>
  <si>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</si>
  <si>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</si>
  <si>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</si>
  <si>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</si>
  <si>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</si>
  <si>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</si>
  <si>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</si>
  <si>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</si>
  <si>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</si>
  <si>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</si>
  <si>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</si>
  <si>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</si>
  <si>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</si>
  <si>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</si>
  <si>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</si>
  <si>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</si>
  <si>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</si>
  <si>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</si>
  <si>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</si>
  <si>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</si>
  <si>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</si>
  <si>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</si>
  <si>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</si>
  <si>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</si>
  <si>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</si>
  <si>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</si>
  <si>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</si>
  <si>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</si>
  <si>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</si>
  <si>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</si>
  <si>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</si>
  <si>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</si>
  <si>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</si>
  <si>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</si>
  <si>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</si>
  <si>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</si>
  <si>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</si>
  <si>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</si>
  <si>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</si>
  <si>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</si>
  <si>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</si>
  <si>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</si>
  <si>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</si>
  <si>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</si>
  <si>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</si>
  <si>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</si>
  <si>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</si>
  <si>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</si>
  <si>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</si>
  <si>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</si>
  <si>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</si>
  <si>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</si>
  <si>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</si>
  <si>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</si>
  <si>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</si>
  <si>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</si>
  <si>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</si>
  <si>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</si>
  <si>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</si>
  <si>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</si>
  <si>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</si>
  <si>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</si>
  <si>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</si>
  <si>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</si>
  <si>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</si>
  <si>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</si>
  <si>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</si>
  <si>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</si>
  <si>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</si>
  <si>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</si>
  <si>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</si>
  <si>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</si>
  <si>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</si>
  <si>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</si>
  <si>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</si>
  <si>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</si>
  <si>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</si>
  <si>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</si>
  <si>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</si>
  <si>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</si>
  <si>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</si>
  <si>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</si>
  <si>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</si>
  <si>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</si>
  <si>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</si>
  <si>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</si>
  <si>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</si>
  <si>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</si>
  <si>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</si>
  <si>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</si>
  <si>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</si>
  <si>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</si>
  <si>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</si>
  <si>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</si>
  <si>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</si>
  <si>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</si>
  <si>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</si>
  <si>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</si>
  <si>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</si>
  <si>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</si>
  <si>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</si>
  <si>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</si>
  <si>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</si>
  <si>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</si>
  <si>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</si>
  <si>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</si>
  <si>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</si>
  <si>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</si>
  <si>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</si>
  <si>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</si>
  <si>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</si>
  <si>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</si>
  <si>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</si>
  <si>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</si>
  <si>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</si>
  <si>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</si>
  <si>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</si>
  <si>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</si>
  <si>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</si>
  <si>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</si>
  <si>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</si>
  <si>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</si>
  <si>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</si>
  <si>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</si>
  <si>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</si>
  <si>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</si>
  <si>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</si>
  <si>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</si>
  <si>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</si>
  <si>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</si>
  <si>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</si>
  <si>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</si>
  <si>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</si>
  <si>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</si>
  <si>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</si>
  <si>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</si>
  <si>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</si>
  <si>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</si>
  <si>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</si>
  <si>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</si>
  <si>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</si>
  <si>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</si>
  <si>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</si>
  <si>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</si>
  <si>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</si>
  <si>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</si>
  <si>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</si>
  <si>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</si>
  <si>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</si>
  <si>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</si>
  <si>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</si>
  <si>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</si>
  <si>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</si>
  <si>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</si>
  <si>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</si>
  <si>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</si>
  <si>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</si>
  <si>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</si>
  <si>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</si>
  <si>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</si>
  <si>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</si>
  <si>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</si>
  <si>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</si>
  <si>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</si>
  <si>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</si>
  <si>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</si>
  <si>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</si>
  <si>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</si>
  <si>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</si>
  <si>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</si>
  <si>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</si>
  <si>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</si>
  <si>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</si>
  <si>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</si>
  <si>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</si>
  <si>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</si>
  <si>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</si>
  <si>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</si>
  <si>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</si>
  <si>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</si>
  <si>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</si>
  <si>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</si>
  <si>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</si>
  <si>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</si>
  <si>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</si>
  <si>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</si>
  <si>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</si>
  <si>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</si>
  <si>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</si>
  <si>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</si>
  <si>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</si>
  <si>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</si>
  <si>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</si>
  <si>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</si>
  <si>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</si>
  <si>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</si>
  <si>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</si>
  <si>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</si>
  <si>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</si>
  <si>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</si>
  <si>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</si>
  <si>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</si>
  <si>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</si>
  <si>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</si>
  <si>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</si>
  <si>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</si>
  <si>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</si>
  <si>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</si>
  <si>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</si>
  <si>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</si>
  <si>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</si>
  <si>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</si>
  <si>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</si>
  <si>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</si>
  <si>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</si>
  <si>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</si>
  <si>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</si>
  <si>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</si>
  <si>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</si>
  <si>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</si>
  <si>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</si>
  <si>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</si>
  <si>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</si>
  <si>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</si>
  <si>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</si>
  <si>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</si>
  <si>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</si>
  <si>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</si>
  <si>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</si>
  <si>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</si>
  <si>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</si>
  <si>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</si>
  <si>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</si>
  <si>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</si>
  <si>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</si>
  <si>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</si>
  <si>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</si>
  <si>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</si>
  <si>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</si>
  <si>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</si>
  <si>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</si>
  <si>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</si>
  <si>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</si>
  <si>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</si>
  <si>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</si>
  <si>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</si>
  <si>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</si>
  <si>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</si>
  <si>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</si>
  <si>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</si>
  <si>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</si>
  <si>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</si>
  <si>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</si>
  <si>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</si>
  <si>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</si>
  <si>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</si>
  <si>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</si>
  <si>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</si>
  <si>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</si>
  <si>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</si>
  <si>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</si>
  <si>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</si>
  <si>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</si>
  <si>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</si>
  <si>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</si>
  <si>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</si>
  <si>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</si>
  <si>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</si>
  <si>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</si>
  <si>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</si>
  <si>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</si>
  <si>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</si>
  <si>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</si>
  <si>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</si>
  <si>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</si>
  <si>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</si>
  <si>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</si>
  <si>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</si>
  <si>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</si>
  <si>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</si>
  <si>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</si>
  <si>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</si>
  <si>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</si>
  <si>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</si>
  <si>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</si>
  <si>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</si>
  <si>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</si>
  <si>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</si>
  <si>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</si>
  <si>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</si>
  <si>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</si>
  <si>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</si>
  <si>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</si>
  <si>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</si>
  <si>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</si>
  <si>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</si>
  <si>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</si>
  <si>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</si>
  <si>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</si>
  <si>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</si>
  <si>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</si>
  <si>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</si>
  <si>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</si>
  <si>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</si>
  <si>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</si>
  <si>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</si>
  <si>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</si>
  <si>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</si>
  <si>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</si>
  <si>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</si>
  <si>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</si>
  <si>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</si>
  <si>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</si>
  <si>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</si>
  <si>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</si>
  <si>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</si>
  <si>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</si>
  <si>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</si>
  <si>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</si>
  <si>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</si>
  <si>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</si>
  <si>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</si>
  <si>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</si>
  <si>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</si>
  <si>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</si>
  <si>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</si>
  <si>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</si>
  <si>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</si>
  <si>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</si>
  <si>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</si>
  <si>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</si>
  <si>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</si>
  <si>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</si>
  <si>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</si>
  <si>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</si>
  <si>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</si>
  <si>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</si>
  <si>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</si>
  <si>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</si>
  <si>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</si>
  <si>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</si>
  <si>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</si>
  <si>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</si>
  <si>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</si>
  <si>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</si>
  <si>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</si>
  <si>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</si>
  <si>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</si>
  <si>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</si>
  <si>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</si>
  <si>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</si>
  <si>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</si>
  <si>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</si>
  <si>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</si>
  <si>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</si>
  <si>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</si>
  <si>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</si>
  <si>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</si>
  <si>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</si>
  <si>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</si>
  <si>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</si>
  <si>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</si>
  <si>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</si>
  <si>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</si>
  <si>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</si>
  <si>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</si>
  <si>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</si>
  <si>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</si>
  <si>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</si>
  <si>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</si>
  <si>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</si>
  <si>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</si>
  <si>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</si>
  <si>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</si>
  <si>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</si>
  <si>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</si>
  <si>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</si>
  <si>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</si>
  <si>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</si>
  <si>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</si>
  <si>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</si>
  <si>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</si>
  <si>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</si>
  <si>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</si>
  <si>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</si>
  <si>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</si>
  <si>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</si>
  <si>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</si>
  <si>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</si>
  <si>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</si>
  <si>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</si>
  <si>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</si>
  <si>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</si>
  <si>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</si>
  <si>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</si>
  <si>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</si>
  <si>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</si>
  <si>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</si>
  <si>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</si>
  <si>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</si>
  <si>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</si>
  <si>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</si>
  <si>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</si>
  <si>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</si>
  <si>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</si>
  <si>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</si>
  <si>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</si>
  <si>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</si>
  <si>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</si>
  <si>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</si>
  <si>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</si>
  <si>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</si>
  <si>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</si>
  <si>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</si>
  <si>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</si>
  <si>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</si>
  <si>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</si>
  <si>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</si>
  <si>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</si>
  <si>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</si>
  <si>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</si>
  <si>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</si>
  <si>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</si>
  <si>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</si>
  <si>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</si>
  <si>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</si>
  <si>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</si>
  <si>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</si>
  <si>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</si>
  <si>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</si>
  <si>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</si>
  <si>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</si>
  <si>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</si>
  <si>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</si>
  <si>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</si>
  <si>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</si>
  <si>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</si>
  <si>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</si>
  <si>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</si>
  <si>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</si>
  <si>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</si>
  <si>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</si>
  <si>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</si>
  <si>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</si>
  <si>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</si>
  <si>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</si>
  <si>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</si>
  <si>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</si>
  <si>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</si>
  <si>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</si>
  <si>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</si>
  <si>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</si>
  <si>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</si>
  <si>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</si>
  <si>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</si>
  <si>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</si>
  <si>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</si>
  <si>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</si>
  <si>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</si>
  <si>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</si>
  <si>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</si>
  <si>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</si>
  <si>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</si>
  <si>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</si>
  <si>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</si>
  <si>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</si>
  <si>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</si>
  <si>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</si>
  <si>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</si>
  <si>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</si>
  <si>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</si>
  <si>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</si>
  <si>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</si>
  <si>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</si>
  <si>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</si>
  <si>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</si>
  <si>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</si>
  <si>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</si>
  <si>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</si>
  <si>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</si>
  <si>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</si>
  <si>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</si>
  <si>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</si>
  <si>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</si>
  <si>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</si>
  <si>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</si>
  <si>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</si>
  <si>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</si>
  <si>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</si>
  <si>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</si>
  <si>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</si>
  <si>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</si>
  <si>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</si>
  <si>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</si>
  <si>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</si>
  <si>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</si>
  <si>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</si>
  <si>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</si>
  <si>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</si>
  <si>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</si>
  <si>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</si>
  <si>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</si>
  <si>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</si>
  <si>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</si>
  <si>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</si>
  <si>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</si>
  <si>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</si>
  <si>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</si>
  <si>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</si>
  <si>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</si>
  <si>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</si>
  <si>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</si>
  <si>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</si>
  <si>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</si>
  <si>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</si>
  <si>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</si>
  <si>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</si>
  <si>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</si>
  <si>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</si>
  <si>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</si>
  <si>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</si>
  <si>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</si>
  <si>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</si>
  <si>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</si>
  <si>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</si>
  <si>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</si>
  <si>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</si>
  <si>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</si>
  <si>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</si>
  <si>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</si>
  <si>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</si>
  <si>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</si>
  <si>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</si>
  <si>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</si>
  <si>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</si>
  <si>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</si>
  <si>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</si>
  <si>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</si>
  <si>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</si>
  <si>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</si>
  <si>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</si>
  <si>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</si>
  <si>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</si>
  <si>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</si>
  <si>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</si>
  <si>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</si>
  <si>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</si>
  <si>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</si>
  <si>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</si>
  <si>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</si>
  <si>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</si>
  <si>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</si>
  <si>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</si>
  <si>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</si>
  <si>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</si>
  <si>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</si>
  <si>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</si>
  <si>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</si>
  <si>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</si>
  <si>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</si>
  <si>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</si>
  <si>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</si>
  <si>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</si>
  <si>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</si>
  <si>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</si>
  <si>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</si>
  <si>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</si>
  <si>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</si>
  <si>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</si>
  <si>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</si>
  <si>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</si>
  <si>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</si>
  <si>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</si>
  <si>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</si>
  <si>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</si>
  <si>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</si>
  <si>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</si>
  <si>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</si>
  <si>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</si>
  <si>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</si>
  <si>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</si>
  <si>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</si>
  <si>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</si>
  <si>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</si>
  <si>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</si>
  <si>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</si>
  <si>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</si>
  <si>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</si>
  <si>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</si>
  <si>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</si>
  <si>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</si>
  <si>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</si>
  <si>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</si>
  <si>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</si>
  <si>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</si>
  <si>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</si>
  <si>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</si>
  <si>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</si>
  <si>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</si>
  <si>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</si>
  <si>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</si>
  <si>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</si>
  <si>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</si>
  <si>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</si>
  <si>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</si>
  <si>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</si>
  <si>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</si>
  <si>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</si>
  <si>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</si>
  <si>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</si>
  <si>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</si>
  <si>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</si>
  <si>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</si>
  <si>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</si>
  <si>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</si>
  <si>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</si>
  <si>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</si>
  <si>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</si>
  <si>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</si>
  <si>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</si>
  <si>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</si>
  <si>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</si>
  <si>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</si>
  <si>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</si>
  <si>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</si>
  <si>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</si>
  <si>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</si>
  <si>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</si>
  <si>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</si>
  <si>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</si>
  <si>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</si>
  <si>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</si>
  <si>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</si>
  <si>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</si>
  <si>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</si>
  <si>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</si>
  <si>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</si>
  <si>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</si>
  <si>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</si>
  <si>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</si>
  <si>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</si>
  <si>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</si>
  <si>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</si>
  <si>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</si>
  <si>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</si>
  <si>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</si>
  <si>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</si>
  <si>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</si>
  <si>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</si>
  <si>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</si>
  <si>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</si>
  <si>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</si>
  <si>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</si>
  <si>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</si>
  <si>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</si>
  <si>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</si>
  <si>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</si>
  <si>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</si>
  <si>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</si>
  <si>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</si>
  <si>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</si>
  <si>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</si>
  <si>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</si>
  <si>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</si>
  <si>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</si>
  <si>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</si>
  <si>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</si>
  <si>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</si>
  <si>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</si>
  <si>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</si>
  <si>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</si>
  <si>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</si>
  <si>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</si>
  <si>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</si>
  <si>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</si>
  <si>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</si>
  <si>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</si>
  <si>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</si>
  <si>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</si>
  <si>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</si>
  <si>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</si>
  <si>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</si>
  <si>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</si>
  <si>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</si>
  <si>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</si>
  <si>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</si>
  <si>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</si>
  <si>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</si>
  <si>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</si>
  <si>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</si>
  <si>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</si>
  <si>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</si>
  <si>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</si>
  <si>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</si>
  <si>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</si>
  <si>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</si>
  <si>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</si>
  <si>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</si>
  <si>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</si>
  <si>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</si>
  <si>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</si>
  <si>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</si>
  <si>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</si>
  <si>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</si>
  <si>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</si>
  <si>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</si>
  <si>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</si>
  <si>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</si>
  <si>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</si>
  <si>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</si>
  <si>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</si>
  <si>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</si>
  <si>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</si>
  <si>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</si>
  <si>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</si>
  <si>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</si>
  <si>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</si>
  <si>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</si>
  <si>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</si>
  <si>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</si>
  <si>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</si>
  <si>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</si>
  <si>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</si>
  <si>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</si>
  <si>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</si>
  <si>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</si>
  <si>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</si>
  <si>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</si>
  <si>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</si>
  <si>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</si>
  <si>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</si>
  <si>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</si>
  <si>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</si>
  <si>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</si>
  <si>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</si>
  <si>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</si>
  <si>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</si>
  <si>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</si>
  <si>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</si>
  <si>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</si>
  <si>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</si>
  <si>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</si>
  <si>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</si>
  <si>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</si>
  <si>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</si>
  <si>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</si>
  <si>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</si>
  <si>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</si>
  <si>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</si>
  <si>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</si>
  <si>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</si>
  <si>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</si>
  <si>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</si>
  <si>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</si>
  <si>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</si>
  <si>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</si>
  <si>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</si>
  <si>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</si>
  <si>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</si>
  <si>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</si>
  <si>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</si>
  <si>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</si>
  <si>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</si>
  <si>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</si>
  <si>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</si>
  <si>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</si>
  <si>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</si>
  <si>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</si>
  <si>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</si>
  <si>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</si>
  <si>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</si>
  <si>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</si>
  <si>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</si>
  <si>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</si>
  <si>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</si>
  <si>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</si>
  <si>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</si>
  <si>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</si>
  <si>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</si>
  <si>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</si>
  <si>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</si>
  <si>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</si>
  <si>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</si>
  <si>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</si>
  <si>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</si>
  <si>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</si>
  <si>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</si>
  <si>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</si>
  <si>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</si>
  <si>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</si>
  <si>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</si>
  <si>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</si>
  <si>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</si>
  <si>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</si>
  <si>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</si>
  <si>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</si>
  <si>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</si>
  <si>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</si>
  <si>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</si>
  <si>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</si>
  <si>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</si>
  <si>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</si>
  <si>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</si>
  <si>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</si>
  <si>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</si>
  <si>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</si>
  <si>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</si>
  <si>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</si>
  <si>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</si>
  <si>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</si>
  <si>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</si>
  <si>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</si>
  <si>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</si>
  <si>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</si>
  <si>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</si>
  <si>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</si>
  <si>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</si>
  <si>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</si>
  <si>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</si>
  <si>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</si>
  <si>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</si>
  <si>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</si>
  <si>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</si>
  <si>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</si>
  <si>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</si>
  <si>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</si>
  <si>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</si>
  <si>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</si>
  <si>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</si>
  <si>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</si>
  <si>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</si>
  <si>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</si>
  <si>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</si>
  <si>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</si>
  <si>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</si>
  <si>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</si>
  <si>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</si>
  <si>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</si>
  <si>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</si>
  <si>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</si>
  <si>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</si>
  <si>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</si>
  <si>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</si>
  <si>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</si>
  <si>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</si>
  <si>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</si>
  <si>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</si>
  <si>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</si>
  <si>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</si>
  <si>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</si>
  <si>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</si>
  <si>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</si>
  <si>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</si>
  <si>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</si>
  <si>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</si>
  <si>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</si>
  <si>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</si>
  <si>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</si>
  <si>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</si>
  <si>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</si>
  <si>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</si>
  <si>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</si>
  <si>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</si>
  <si>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</si>
  <si>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</si>
  <si>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</si>
  <si>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</si>
  <si>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</si>
  <si>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</si>
  <si>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</si>
  <si>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</si>
  <si>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</si>
  <si>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</si>
  <si>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</si>
  <si>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</si>
  <si>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</si>
  <si>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</si>
  <si>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</si>
  <si>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</si>
  <si>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</si>
  <si>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</si>
  <si>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</si>
  <si>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</si>
  <si>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</si>
  <si>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</si>
  <si>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</si>
  <si>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</si>
  <si>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</si>
  <si>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</si>
  <si>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</si>
  <si>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</si>
  <si>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</si>
  <si>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</si>
  <si>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</si>
  <si>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</si>
  <si>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</si>
  <si>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</si>
  <si>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</si>
  <si>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</si>
  <si>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</si>
  <si>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</si>
  <si>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</si>
  <si>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</si>
  <si>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</si>
  <si>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</si>
  <si>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</si>
  <si>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</si>
  <si>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</si>
  <si>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</si>
  <si>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</si>
  <si>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</si>
  <si>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</si>
  <si>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</si>
  <si>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</si>
  <si>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</si>
  <si>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</si>
  <si>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</si>
  <si>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</si>
  <si>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</si>
  <si>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</si>
  <si>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</si>
  <si>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</si>
  <si>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</si>
  <si>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</si>
  <si>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</si>
  <si>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</si>
  <si>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</si>
  <si>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</si>
  <si>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</si>
  <si>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</si>
  <si>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</si>
  <si>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</si>
  <si>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</si>
  <si>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</si>
  <si>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</si>
  <si>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</si>
  <si>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</si>
  <si>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</si>
  <si>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</si>
  <si>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</si>
  <si>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</si>
  <si>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</si>
  <si>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</si>
  <si>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</si>
  <si>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</si>
  <si>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</si>
  <si>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</si>
  <si>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</si>
  <si>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</si>
  <si>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</si>
  <si>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</si>
  <si>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</si>
  <si>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</si>
  <si>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</si>
  <si>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</si>
  <si>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</si>
  <si>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</si>
  <si>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</si>
  <si>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</si>
  <si>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</si>
  <si>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</si>
  <si>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</si>
  <si>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</si>
  <si>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</si>
  <si>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</si>
  <si>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</si>
  <si>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</si>
  <si>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</si>
  <si>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</si>
  <si>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</si>
  <si>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</si>
  <si>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</si>
  <si>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</si>
  <si>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</si>
  <si>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</si>
  <si>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</si>
  <si>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</si>
  <si>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</si>
  <si>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</si>
  <si>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</si>
  <si>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</si>
  <si>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</si>
  <si>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</si>
  <si>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</si>
  <si>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</si>
  <si>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</si>
  <si>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</si>
  <si>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</si>
  <si>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</si>
  <si>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</si>
  <si>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</si>
  <si>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</si>
  <si>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</si>
  <si>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</si>
  <si>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</si>
  <si>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</si>
  <si>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</si>
  <si>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</si>
  <si>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</si>
  <si>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</si>
  <si>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</si>
  <si>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</si>
  <si>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</si>
  <si>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</si>
  <si>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</si>
  <si>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</si>
  <si>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</si>
  <si>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</si>
  <si>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</si>
  <si>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</si>
  <si>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</si>
  <si>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</si>
  <si>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</si>
  <si>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</si>
  <si>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</si>
  <si>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</si>
  <si>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</si>
  <si>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</si>
  <si>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</si>
  <si>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</si>
  <si>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</si>
  <si>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</si>
  <si>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</si>
  <si>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</si>
  <si>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</si>
  <si>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</si>
  <si>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</si>
  <si>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</si>
  <si>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</si>
  <si>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</si>
  <si>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</si>
  <si>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</si>
  <si>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</si>
  <si>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</si>
  <si>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</si>
  <si>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</si>
  <si>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</si>
  <si>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</si>
  <si>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</si>
  <si>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</si>
  <si>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</si>
  <si>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</si>
  <si>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</si>
  <si>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</si>
  <si>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</si>
  <si>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</si>
  <si>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</si>
  <si>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</si>
  <si>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</si>
  <si>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</si>
  <si>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</si>
  <si>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</si>
  <si>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</si>
  <si>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</si>
  <si>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</si>
  <si>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</si>
  <si>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</si>
  <si>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</si>
  <si>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</si>
  <si>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</si>
  <si>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</si>
  <si>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</si>
  <si>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</si>
  <si>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</si>
  <si>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</si>
  <si>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</si>
  <si>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</si>
  <si>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</si>
  <si>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</si>
  <si>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</si>
  <si>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</si>
  <si>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</si>
  <si>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</si>
  <si>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</si>
  <si>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</si>
  <si>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</si>
  <si>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</si>
  <si>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</si>
  <si>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</si>
  <si>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</si>
  <si>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</si>
  <si>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</si>
  <si>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</si>
  <si>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</si>
  <si>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</si>
  <si>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</si>
  <si>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</si>
  <si>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</si>
  <si>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</si>
  <si>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</si>
  <si>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</si>
  <si>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</si>
  <si>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</si>
  <si>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</si>
  <si>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</si>
  <si>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</si>
  <si>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</si>
  <si>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</si>
  <si>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</si>
  <si>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</si>
  <si>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</si>
  <si>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</si>
  <si>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</si>
  <si>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</si>
  <si>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</si>
  <si>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</si>
  <si>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</si>
  <si>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</si>
  <si>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</si>
  <si>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</si>
  <si>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</si>
  <si>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</si>
  <si>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</si>
  <si>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</si>
  <si>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</si>
  <si>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</si>
  <si>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</si>
  <si>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</si>
  <si>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</si>
  <si>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</si>
  <si>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</si>
  <si>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</si>
  <si>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</si>
  <si>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</si>
  <si>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</si>
  <si>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</si>
  <si>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</si>
  <si>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</si>
  <si>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</si>
  <si>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</si>
  <si>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</si>
  <si>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</si>
  <si>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</si>
  <si>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</si>
  <si>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</si>
  <si>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</si>
  <si>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</si>
  <si>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</si>
  <si>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</si>
  <si>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</si>
  <si>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</si>
  <si>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</si>
  <si>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</si>
  <si>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</si>
  <si>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</si>
  <si>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</si>
  <si>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</si>
  <si>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</si>
  <si>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</si>
  <si>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</si>
  <si>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</si>
  <si>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</si>
  <si>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</si>
  <si>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</si>
  <si>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</si>
  <si>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</si>
  <si>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</si>
  <si>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</si>
  <si>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</si>
  <si>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</si>
  <si>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</si>
  <si>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</si>
  <si>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</si>
  <si>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</si>
  <si>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</si>
  <si>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</si>
  <si>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</si>
  <si>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</si>
  <si>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</si>
  <si>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</si>
  <si>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</si>
  <si>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</si>
  <si>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</si>
  <si>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</si>
  <si>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</si>
  <si>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</si>
  <si>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</si>
  <si>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</si>
  <si>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</si>
  <si>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</si>
  <si>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</si>
  <si>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</si>
  <si>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</si>
  <si>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</si>
  <si>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</si>
  <si>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</si>
  <si>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</si>
  <si>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</si>
  <si>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</si>
  <si>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</si>
  <si>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</si>
  <si>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</si>
  <si>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</si>
  <si>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</si>
  <si>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</si>
  <si>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</si>
  <si>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</si>
  <si>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</si>
  <si>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</si>
  <si>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</si>
  <si>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</si>
  <si>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</si>
  <si>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</si>
  <si>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</si>
  <si>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</si>
  <si>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</si>
  <si>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</si>
  <si>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</si>
  <si>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</si>
  <si>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</si>
  <si>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</si>
  <si>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</si>
  <si>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</si>
  <si>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</si>
  <si>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</si>
  <si>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</si>
  <si>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</si>
  <si>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</si>
  <si>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</si>
  <si>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</si>
  <si>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</si>
  <si>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</si>
  <si>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</si>
  <si>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</si>
  <si>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</si>
  <si>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</si>
  <si>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</si>
  <si>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</si>
  <si>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</si>
  <si>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</si>
  <si>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</si>
  <si>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</si>
  <si>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</si>
  <si>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</si>
  <si>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</si>
  <si>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</si>
  <si>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</si>
  <si>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</si>
  <si>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</si>
  <si>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</si>
  <si>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</si>
  <si>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</si>
  <si>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</si>
  <si>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</si>
  <si>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</si>
  <si>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</si>
  <si>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</si>
  <si>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</si>
  <si>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</si>
  <si>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</si>
  <si>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</si>
  <si>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</si>
  <si>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</si>
  <si>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</si>
  <si>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</si>
  <si>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</si>
  <si>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</si>
  <si>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</si>
  <si>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</si>
  <si>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</si>
  <si>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</si>
  <si>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</si>
  <si>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</si>
  <si>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</si>
  <si>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</si>
  <si>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</si>
  <si>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</si>
  <si>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</si>
  <si>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</si>
  <si>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</si>
  <si>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</si>
  <si>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</si>
  <si>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</si>
  <si>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</si>
  <si>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</si>
  <si>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</si>
  <si>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</si>
  <si>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</si>
  <si>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</si>
  <si>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</si>
  <si>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</si>
  <si>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</si>
  <si>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</si>
  <si>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</si>
  <si>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</si>
  <si>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</si>
  <si>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</si>
  <si>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</si>
  <si>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</si>
  <si>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</si>
  <si>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</si>
  <si>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</si>
  <si>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</si>
  <si>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</si>
  <si>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</si>
  <si>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</si>
  <si>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</si>
  <si>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</si>
  <si>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</si>
  <si>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</si>
  <si>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</si>
  <si>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</si>
  <si>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</si>
  <si>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</si>
  <si>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</si>
  <si>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</si>
  <si>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</si>
  <si>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</si>
  <si>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</si>
  <si>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</si>
  <si>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</si>
  <si>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</si>
  <si>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</si>
  <si>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</si>
  <si>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</si>
  <si>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</si>
  <si>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</si>
  <si>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</si>
  <si>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</si>
  <si>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</si>
  <si>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</si>
  <si>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</si>
  <si>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</si>
  <si>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</si>
  <si>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</si>
  <si>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</si>
  <si>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</si>
  <si>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</si>
  <si>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</si>
  <si>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</si>
  <si>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</si>
  <si>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</si>
  <si>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</si>
  <si>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</si>
  <si>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</si>
  <si>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</si>
  <si>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</si>
  <si>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</si>
  <si>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</si>
  <si>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</si>
  <si>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</si>
  <si>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</si>
  <si>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</si>
  <si>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</si>
  <si>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</si>
  <si>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</si>
  <si>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</si>
  <si>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</si>
  <si>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</si>
  <si>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</si>
  <si>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</si>
  <si>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</si>
  <si>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</si>
  <si>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</si>
  <si>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</si>
  <si>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</si>
  <si>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</si>
  <si>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</si>
  <si>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</si>
  <si>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</si>
  <si>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</si>
  <si>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</si>
  <si>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</si>
  <si>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</si>
  <si>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</si>
  <si>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</si>
  <si>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</si>
  <si>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</si>
  <si>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</si>
  <si>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</si>
  <si>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</si>
  <si>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</si>
  <si>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</si>
  <si>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</si>
  <si>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</si>
  <si>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</si>
  <si>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</si>
  <si>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</si>
  <si>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</si>
  <si>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</si>
  <si>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</si>
  <si>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</si>
  <si>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</si>
  <si>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</si>
  <si>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</si>
  <si>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</si>
  <si>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</si>
  <si>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</si>
  <si>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</si>
  <si>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</si>
  <si>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</si>
  <si>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</si>
  <si>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</si>
  <si>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</si>
  <si>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</si>
  <si>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</si>
  <si>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</si>
  <si>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</si>
  <si>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</si>
  <si>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</si>
  <si>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</si>
  <si>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</si>
  <si>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</si>
  <si>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</si>
  <si>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</si>
  <si>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</si>
  <si>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</si>
  <si>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</si>
  <si>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</si>
  <si>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</si>
  <si>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</si>
  <si>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</si>
  <si>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</si>
  <si>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</si>
  <si>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</si>
  <si>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</si>
  <si>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</si>
  <si>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</si>
  <si>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</si>
  <si>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</si>
  <si>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</si>
  <si>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</si>
  <si>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</si>
  <si>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</si>
  <si>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</si>
  <si>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</si>
  <si>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</si>
  <si>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</si>
  <si>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</si>
  <si>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</si>
  <si>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</si>
  <si>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</si>
  <si>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</si>
  <si>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</si>
  <si>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</si>
  <si>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</si>
  <si>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</si>
  <si>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</si>
  <si>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</si>
  <si>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</si>
  <si>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</si>
  <si>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</si>
  <si>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</si>
  <si>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</si>
  <si>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</si>
  <si>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</si>
  <si>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</si>
  <si>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</si>
  <si>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</si>
  <si>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</si>
  <si>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</si>
  <si>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</si>
  <si>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</si>
  <si>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</si>
  <si>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</si>
  <si>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</si>
  <si>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</si>
  <si>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</si>
  <si>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</si>
  <si>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</si>
  <si>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</si>
  <si>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</si>
  <si>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</si>
  <si>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</si>
  <si>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</si>
  <si>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</si>
  <si>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</si>
  <si>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</si>
  <si>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</si>
  <si>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</si>
  <si>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</si>
  <si>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</si>
  <si>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</si>
  <si>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</si>
  <si>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</si>
  <si>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</si>
  <si>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</si>
  <si>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</si>
  <si>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</si>
  <si>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</si>
  <si>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</si>
  <si>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</si>
  <si>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</si>
  <si>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</si>
  <si>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</si>
  <si>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</si>
  <si>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</si>
  <si>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</si>
  <si>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</si>
  <si>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</si>
  <si>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</si>
  <si>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</si>
  <si>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</si>
  <si>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</si>
  <si>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</si>
  <si>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</si>
  <si>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</si>
  <si>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</si>
  <si>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</si>
  <si>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</si>
  <si>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</si>
  <si>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</si>
  <si>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</si>
  <si>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</si>
  <si>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</si>
  <si>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</si>
  <si>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</si>
  <si>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</si>
  <si>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</si>
  <si>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</si>
  <si>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</si>
  <si>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</si>
  <si>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</si>
  <si>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</si>
  <si>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</si>
  <si>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</si>
  <si>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</si>
  <si>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</si>
  <si>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</si>
  <si>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</si>
  <si>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</si>
  <si>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</si>
  <si>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</si>
  <si>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</si>
  <si>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</si>
  <si>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</si>
  <si>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</si>
  <si>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</si>
  <si>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</si>
  <si>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</si>
  <si>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</si>
  <si>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</si>
  <si>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</si>
  <si>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</si>
  <si>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</si>
  <si>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</si>
  <si>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</si>
  <si>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</si>
  <si>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</si>
  <si>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</si>
  <si>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</si>
  <si>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</si>
  <si>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</si>
  <si>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</si>
  <si>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</si>
  <si>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</si>
  <si>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</si>
  <si>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</si>
  <si>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</si>
  <si>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</si>
  <si>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</si>
  <si>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</si>
  <si>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</si>
  <si>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</si>
  <si>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</si>
  <si>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</si>
  <si>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</si>
  <si>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</si>
  <si>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</si>
  <si>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</si>
  <si>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</si>
  <si>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</si>
  <si>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</si>
  <si>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</si>
  <si>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</si>
  <si>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</si>
  <si>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</si>
  <si>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</si>
  <si>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</si>
  <si>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</si>
  <si>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</si>
  <si>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</si>
  <si>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</si>
  <si>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</si>
  <si>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</si>
  <si>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</si>
  <si>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</si>
  <si>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</si>
  <si>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</si>
  <si>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</si>
  <si>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</si>
  <si>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</si>
  <si>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</si>
  <si>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</si>
  <si>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</si>
  <si>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</si>
  <si>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</si>
  <si>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</si>
  <si>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</si>
  <si>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</si>
  <si>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</si>
  <si>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</si>
  <si>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</si>
  <si>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</si>
  <si>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</si>
  <si>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</si>
  <si>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</si>
  <si>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</si>
  <si>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</si>
  <si>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</si>
  <si>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</si>
  <si>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</si>
  <si>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</si>
  <si>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</si>
  <si>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</si>
  <si>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</si>
  <si>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</si>
  <si>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</si>
  <si>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</si>
  <si>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</si>
  <si>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</si>
  <si>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</si>
  <si>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</si>
  <si>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</si>
  <si>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</si>
  <si>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</si>
  <si>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</si>
  <si>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</si>
  <si>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</si>
  <si>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</si>
  <si>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</si>
  <si>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</si>
  <si>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</si>
  <si>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</si>
  <si>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</si>
  <si>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</si>
  <si>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</si>
  <si>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</si>
  <si>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</si>
  <si>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</si>
  <si>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</si>
  <si>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</si>
  <si>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</si>
  <si>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</si>
  <si>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</si>
  <si>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</si>
  <si>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</si>
  <si>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</si>
  <si>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</si>
  <si>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</si>
  <si>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</si>
  <si>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</si>
  <si>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</si>
  <si>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</si>
  <si>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</si>
  <si>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</si>
  <si>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</si>
  <si>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</si>
  <si>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</si>
  <si>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</si>
  <si>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</si>
  <si>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</si>
  <si>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</si>
  <si>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</si>
  <si>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</si>
  <si>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</si>
  <si>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</si>
  <si>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</si>
  <si>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</si>
  <si>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</si>
  <si>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</si>
  <si>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</si>
  <si>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</si>
  <si>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</si>
  <si>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</si>
  <si>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</si>
  <si>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</si>
  <si>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</si>
  <si>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</si>
  <si>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</si>
  <si>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</si>
  <si>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</si>
  <si>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</si>
  <si>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</si>
  <si>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</si>
  <si>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</si>
  <si>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</si>
  <si>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</si>
  <si>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</si>
  <si>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</si>
  <si>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</si>
  <si>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</si>
  <si>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</si>
  <si>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</si>
  <si>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</si>
  <si>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</si>
  <si>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</si>
  <si>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</si>
  <si>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</si>
  <si>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</si>
  <si>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</si>
  <si>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</si>
  <si>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</si>
  <si>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</si>
  <si>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</si>
  <si>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</si>
  <si>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</si>
  <si>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</si>
  <si>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</si>
  <si>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</si>
  <si>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</si>
  <si>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</si>
  <si>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</si>
  <si>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</si>
  <si>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</si>
  <si>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</si>
  <si>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</si>
  <si>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</si>
  <si>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</si>
  <si>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</si>
  <si>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</si>
  <si>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</si>
  <si>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</si>
  <si>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</si>
  <si>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</si>
  <si>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</si>
  <si>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</si>
  <si>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</si>
  <si>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</si>
  <si>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</si>
  <si>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</si>
  <si>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</si>
  <si>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</si>
  <si>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</si>
  <si>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</si>
  <si>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</si>
  <si>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</si>
  <si>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</si>
  <si>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</si>
  <si>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</si>
  <si>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</si>
  <si>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</si>
  <si>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</si>
  <si>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</si>
  <si>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</si>
  <si>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</si>
  <si>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</si>
  <si>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</si>
  <si>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</si>
  <si>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</si>
  <si>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</si>
  <si>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</si>
  <si>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</si>
  <si>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</si>
  <si>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</si>
  <si>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</si>
  <si>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</si>
  <si>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</si>
  <si>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</si>
  <si>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</si>
  <si>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</si>
  <si>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</si>
  <si>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</si>
  <si>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</si>
  <si>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</si>
  <si>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</si>
  <si>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</si>
  <si>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</si>
  <si>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</si>
  <si>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</si>
  <si>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</si>
  <si>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</si>
  <si>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</si>
  <si>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</si>
  <si>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</si>
  <si>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</si>
  <si>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</si>
  <si>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</si>
  <si>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</si>
  <si>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</si>
  <si>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</si>
  <si>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</si>
  <si>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</si>
  <si>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</si>
  <si>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</si>
  <si>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</si>
  <si>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</si>
  <si>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</si>
  <si>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</si>
  <si>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</si>
  <si>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</si>
  <si>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</si>
  <si>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</si>
  <si>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</si>
  <si>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</si>
  <si>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</si>
  <si>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</si>
  <si>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</si>
  <si>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</si>
  <si>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</si>
  <si>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</si>
  <si>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</si>
  <si>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</si>
  <si>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</si>
  <si>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</si>
  <si>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</si>
  <si>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</si>
  <si>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</si>
  <si>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</si>
  <si>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</si>
  <si>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</si>
  <si>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</si>
  <si>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</si>
  <si>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</si>
  <si>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</si>
  <si>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</si>
  <si>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</si>
  <si>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</si>
  <si>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</si>
  <si>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</si>
  <si>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</si>
  <si>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</si>
  <si>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</si>
  <si>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</si>
  <si>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</si>
  <si>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</si>
  <si>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</si>
  <si>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</si>
  <si>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</si>
  <si>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</si>
  <si>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</si>
  <si>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</si>
  <si>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</si>
  <si>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</si>
  <si>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</si>
  <si>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</si>
  <si>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</si>
  <si>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</si>
  <si>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</si>
  <si>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</si>
  <si>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</si>
  <si>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</si>
  <si>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</si>
  <si>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</si>
  <si>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</si>
  <si>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</si>
  <si>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</si>
  <si>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</si>
  <si>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</si>
  <si>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</si>
  <si>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</si>
  <si>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</si>
  <si>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</si>
  <si>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</si>
  <si>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</si>
  <si>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</si>
  <si>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</si>
  <si>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</si>
  <si>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</si>
  <si>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</si>
  <si>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</si>
  <si>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</si>
  <si>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</si>
  <si>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</si>
  <si>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</si>
  <si>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</si>
  <si>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</si>
  <si>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</si>
  <si>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</si>
  <si>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</si>
  <si>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</si>
  <si>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</si>
  <si>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</si>
  <si>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</si>
  <si>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</si>
  <si>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</si>
  <si>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</si>
  <si>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</si>
  <si>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</si>
  <si>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</si>
  <si>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</si>
  <si>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</si>
  <si>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</si>
  <si>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</si>
  <si>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</si>
  <si>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</si>
  <si>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</si>
  <si>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</si>
  <si>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</si>
  <si>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</si>
  <si>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</si>
  <si>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</si>
  <si>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</si>
  <si>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</si>
  <si>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</si>
  <si>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</si>
  <si>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</si>
  <si>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</si>
  <si>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</si>
  <si>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</si>
  <si>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</si>
  <si>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</si>
  <si>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</si>
  <si>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</si>
  <si>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</si>
  <si>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</si>
  <si>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</si>
  <si>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</si>
  <si>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</si>
  <si>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</si>
  <si>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</si>
  <si>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</si>
  <si>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</si>
  <si>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</si>
  <si>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</si>
  <si>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</si>
  <si>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</si>
  <si>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</si>
  <si>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</si>
  <si>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</si>
  <si>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</si>
  <si>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</si>
  <si>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</si>
  <si>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</si>
  <si>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</si>
  <si>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</si>
  <si>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</si>
  <si>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</si>
  <si>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</si>
  <si>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</si>
  <si>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</si>
  <si>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</si>
  <si>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</si>
  <si>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</si>
  <si>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</si>
  <si>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</si>
  <si>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</si>
  <si>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</si>
  <si>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</si>
  <si>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</si>
  <si>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</si>
  <si>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</si>
  <si>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</si>
  <si>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</si>
  <si>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</si>
  <si>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</si>
  <si>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</si>
  <si>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</si>
  <si>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</si>
  <si>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</si>
  <si>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</si>
  <si>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</si>
  <si>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</si>
  <si>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</si>
  <si>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</si>
  <si>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</si>
  <si>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</si>
  <si>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</si>
  <si>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</si>
  <si>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</si>
  <si>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</si>
  <si>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</si>
  <si>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</si>
  <si>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</si>
  <si>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</si>
  <si>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</si>
  <si>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</si>
  <si>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</si>
  <si>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</si>
  <si>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</si>
  <si>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</si>
  <si>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</si>
  <si>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</si>
  <si>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</si>
  <si>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</si>
  <si>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</si>
  <si>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</si>
  <si>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</si>
  <si>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</si>
  <si>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</si>
  <si>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</si>
  <si>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</si>
  <si>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</si>
  <si>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</si>
  <si>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</si>
  <si>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</si>
  <si>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</si>
  <si>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</si>
  <si>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</si>
  <si>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</si>
  <si>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</si>
  <si>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</si>
  <si>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</si>
  <si>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</si>
  <si>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</si>
  <si>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</si>
  <si>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</si>
  <si>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</si>
  <si>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</si>
  <si>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</si>
  <si>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</si>
  <si>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</si>
  <si>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</si>
  <si>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</si>
  <si>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</si>
  <si>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</si>
  <si>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</si>
  <si>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</si>
  <si>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</si>
  <si>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</si>
  <si>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</si>
  <si>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</si>
  <si>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</si>
  <si>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</si>
  <si>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</si>
  <si>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</si>
  <si>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</si>
  <si>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</si>
  <si>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</si>
  <si>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</si>
  <si>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</si>
  <si>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</si>
  <si>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</si>
  <si>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</si>
  <si>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</si>
  <si>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</si>
  <si>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</si>
  <si>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</si>
  <si>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</si>
  <si>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</si>
  <si>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</si>
  <si>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</si>
  <si>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</si>
  <si>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</si>
  <si>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</si>
  <si>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</si>
  <si>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</si>
  <si>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</si>
  <si>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</si>
  <si>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</si>
  <si>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</si>
  <si>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</si>
  <si>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</si>
  <si>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</si>
  <si>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</si>
  <si>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</si>
  <si>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</si>
  <si>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</si>
  <si>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</si>
  <si>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</si>
  <si>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</si>
  <si>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</si>
  <si>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</si>
  <si>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</si>
  <si>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</si>
  <si>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</si>
  <si>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</si>
  <si>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</si>
  <si>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</si>
  <si>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</si>
  <si>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</si>
  <si>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</si>
  <si>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</si>
  <si>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</si>
  <si>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</si>
  <si>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</si>
  <si>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</si>
  <si>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</si>
  <si>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</si>
  <si>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</si>
  <si>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</si>
  <si>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</si>
  <si>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</si>
  <si>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</si>
  <si>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</si>
  <si>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</si>
  <si>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</si>
  <si>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</si>
  <si>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</si>
  <si>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</si>
  <si>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</si>
  <si>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</si>
  <si>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</si>
  <si>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</si>
  <si>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</si>
  <si>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</si>
  <si>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</si>
  <si>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</si>
  <si>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</si>
  <si>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</si>
  <si>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</si>
  <si>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</si>
  <si>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</si>
  <si>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</si>
  <si>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</si>
  <si>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</si>
  <si>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</si>
  <si>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</si>
  <si>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</si>
  <si>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</si>
  <si>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</si>
  <si>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</si>
  <si>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</si>
  <si>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</si>
  <si>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</si>
  <si>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</si>
  <si>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</si>
  <si>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</si>
  <si>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</si>
  <si>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</si>
  <si>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</si>
  <si>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</si>
  <si>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</si>
  <si>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</si>
  <si>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</si>
  <si>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</si>
  <si>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</si>
  <si>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</si>
  <si>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</si>
  <si>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</si>
  <si>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</si>
  <si>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</si>
  <si>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</si>
  <si>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</si>
  <si>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</si>
  <si>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</si>
  <si>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</si>
  <si>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</si>
  <si>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</si>
  <si>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</si>
  <si>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</si>
  <si>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</si>
  <si>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</si>
  <si>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</si>
  <si>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</si>
  <si>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</si>
  <si>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</si>
  <si>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</si>
  <si>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</si>
  <si>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</si>
  <si>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</si>
  <si>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</si>
  <si>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</si>
  <si>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</si>
  <si>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</si>
  <si>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</si>
  <si>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</si>
  <si>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</si>
  <si>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</si>
  <si>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</si>
  <si>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</si>
  <si>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</si>
  <si>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</si>
  <si>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</si>
  <si>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</si>
  <si>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</si>
  <si>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</si>
  <si>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</si>
  <si>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</si>
  <si>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</si>
  <si>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</si>
  <si>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</si>
  <si>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</si>
  <si>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</si>
  <si>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</si>
  <si>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</si>
  <si>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</si>
  <si>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</si>
  <si>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</si>
  <si>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</si>
  <si>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</si>
  <si>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</si>
  <si>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</si>
  <si>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</si>
  <si>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</si>
  <si>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</si>
  <si>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</si>
  <si>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</si>
  <si>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</si>
  <si>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</si>
  <si>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</si>
  <si>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</si>
  <si>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</si>
  <si>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</si>
  <si>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</si>
  <si>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</si>
  <si>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</si>
  <si>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</si>
  <si>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</si>
  <si>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</si>
  <si>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</si>
  <si>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</si>
  <si>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</si>
  <si>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</si>
  <si>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</si>
  <si>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</si>
  <si>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</si>
  <si>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</si>
  <si>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</si>
  <si>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</si>
  <si>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</si>
  <si>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</si>
  <si>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</si>
  <si>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</si>
  <si>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</si>
  <si>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</si>
  <si>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</si>
  <si>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</si>
  <si>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</si>
  <si>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</si>
  <si>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</si>
  <si>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</si>
  <si>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</si>
  <si>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</si>
  <si>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</si>
  <si>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</si>
  <si>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</si>
  <si>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</si>
  <si>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</si>
  <si>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</si>
  <si>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</si>
  <si>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</si>
  <si>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</si>
  <si>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</si>
  <si>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</si>
  <si>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</si>
  <si>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</si>
  <si>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</si>
  <si>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</si>
  <si>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</si>
  <si>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</si>
  <si>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</si>
  <si>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</si>
  <si>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</si>
  <si>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</si>
  <si>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</si>
  <si>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</si>
  <si>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</si>
  <si>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</si>
  <si>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</si>
  <si>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</si>
  <si>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</si>
  <si>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</si>
  <si>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</si>
  <si>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</si>
  <si>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</si>
  <si>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</si>
  <si>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</si>
  <si>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</si>
  <si>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</si>
  <si>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</si>
  <si>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</si>
  <si>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</si>
  <si>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</si>
  <si>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</si>
  <si>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</si>
  <si>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</si>
  <si>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</si>
  <si>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</si>
  <si>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</si>
  <si>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</si>
  <si>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</si>
  <si>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</si>
  <si>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</si>
  <si>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</si>
  <si>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</si>
  <si>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</si>
  <si>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</si>
  <si>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</si>
  <si>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</si>
  <si>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</si>
  <si>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</si>
  <si>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</si>
  <si>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</si>
  <si>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</si>
  <si>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</si>
  <si>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</si>
  <si>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</si>
  <si>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</si>
  <si>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</si>
  <si>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</si>
  <si>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</si>
  <si>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</si>
  <si>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</si>
  <si>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</si>
  <si>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</si>
  <si>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</si>
  <si>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</si>
  <si>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</si>
  <si>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</si>
  <si>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</si>
  <si>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</si>
  <si>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</si>
  <si>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</si>
  <si>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</si>
  <si>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</si>
  <si>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</si>
  <si>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</si>
  <si>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</si>
  <si>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</si>
  <si>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</si>
  <si>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</si>
  <si>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</si>
  <si>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</si>
  <si>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</si>
  <si>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</si>
  <si>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</si>
  <si>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</si>
  <si>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</si>
  <si>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</si>
  <si>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</si>
  <si>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</si>
  <si>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</si>
  <si>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</si>
  <si>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</si>
  <si>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</si>
  <si>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</si>
  <si>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</si>
  <si>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</si>
  <si>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</si>
  <si>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</si>
  <si>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</si>
  <si>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</si>
  <si>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</si>
  <si>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</si>
  <si>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</si>
  <si>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</si>
  <si>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</si>
  <si>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</si>
  <si>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</si>
  <si>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</si>
  <si>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</si>
  <si>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</si>
  <si>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</si>
  <si>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</si>
  <si>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</si>
  <si>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</si>
  <si>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</si>
  <si>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</si>
  <si>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</si>
  <si>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</si>
  <si>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</si>
  <si>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</si>
  <si>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</si>
  <si>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</si>
  <si>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</si>
  <si>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</si>
  <si>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</si>
  <si>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</si>
  <si>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</si>
  <si>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</si>
  <si>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</si>
  <si>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</si>
  <si>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</si>
  <si>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</si>
  <si>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</si>
  <si>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</si>
  <si>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</si>
  <si>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</si>
  <si>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</si>
  <si>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</si>
  <si>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</si>
  <si>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</si>
  <si>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</si>
  <si>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</si>
  <si>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</si>
  <si>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</si>
  <si>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</si>
  <si>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</si>
  <si>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</si>
  <si>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</si>
  <si>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</si>
  <si>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</si>
  <si>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</si>
  <si>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</si>
  <si>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</si>
  <si>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</si>
  <si>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</si>
  <si>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</si>
  <si>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</si>
  <si>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</si>
  <si>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</si>
  <si>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</si>
  <si>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</si>
  <si>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</si>
  <si>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</si>
  <si>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</si>
  <si>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</si>
  <si>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</si>
  <si>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</si>
  <si>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</si>
  <si>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</si>
  <si>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</si>
  <si>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</si>
  <si>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</si>
  <si>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</si>
  <si>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</si>
  <si>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</si>
  <si>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</si>
  <si>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</si>
  <si>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</si>
  <si>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</si>
  <si>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</si>
  <si>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</si>
  <si>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</si>
  <si>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</si>
  <si>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</si>
  <si>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</si>
  <si>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</si>
  <si>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</si>
  <si>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</si>
  <si>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</si>
  <si>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</si>
  <si>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</si>
  <si>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</si>
  <si>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</si>
  <si>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</si>
  <si>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</si>
  <si>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</si>
  <si>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</si>
  <si>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</si>
  <si>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</si>
  <si>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</si>
  <si>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</si>
  <si>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</si>
  <si>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</si>
  <si>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</si>
  <si>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</si>
  <si>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</si>
  <si>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</si>
  <si>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</si>
  <si>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</si>
  <si>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</si>
  <si>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</si>
  <si>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</si>
  <si>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</si>
  <si>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</si>
  <si>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</si>
  <si>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</si>
  <si>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</si>
  <si>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</si>
  <si>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</si>
  <si>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</si>
  <si>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</si>
  <si>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</si>
  <si>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</si>
  <si>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</si>
  <si>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</si>
  <si>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</si>
  <si>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</si>
  <si>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</si>
  <si>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</si>
  <si>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</si>
  <si>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</si>
  <si>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</si>
  <si>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</si>
  <si>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</si>
  <si>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</si>
  <si>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</si>
  <si>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</si>
  <si>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</si>
  <si>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</si>
  <si>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</si>
  <si>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</si>
  <si>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</si>
  <si>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</si>
  <si>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</si>
  <si>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</si>
  <si>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</si>
  <si>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</si>
  <si>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</si>
  <si>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</si>
  <si>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</si>
  <si>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</si>
  <si>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</si>
  <si>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</si>
  <si>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</si>
  <si>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</si>
  <si>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</si>
  <si>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</si>
  <si>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</si>
  <si>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</si>
  <si>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</si>
  <si>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</si>
  <si>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</si>
  <si>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</si>
  <si>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</si>
  <si>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</si>
  <si>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</si>
  <si>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</si>
  <si>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</si>
  <si>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</si>
  <si>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</si>
  <si>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</si>
  <si>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</si>
  <si>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</si>
  <si>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</si>
  <si>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</si>
  <si>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</si>
  <si>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</si>
  <si>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</si>
  <si>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</si>
  <si>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</si>
  <si>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</si>
  <si>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</si>
  <si>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</si>
  <si>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</si>
  <si>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</si>
  <si>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</si>
  <si>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</si>
  <si>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</si>
  <si>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</si>
  <si>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</si>
  <si>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</si>
  <si>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</si>
  <si>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</si>
  <si>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</si>
  <si>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</si>
  <si>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</si>
  <si>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</si>
  <si>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</si>
  <si>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</si>
  <si>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</si>
  <si>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</si>
  <si>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</si>
  <si>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</si>
  <si>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</si>
  <si>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</si>
  <si>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</si>
  <si>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</si>
  <si>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</si>
  <si>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</si>
  <si>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</si>
  <si>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</si>
  <si>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</si>
  <si>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</si>
  <si>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</si>
  <si>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</si>
  <si>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</si>
  <si>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</si>
  <si>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</si>
  <si>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</si>
  <si>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</si>
  <si>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</si>
  <si>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</si>
  <si>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</si>
  <si>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</si>
  <si>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</si>
  <si>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</si>
  <si>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</si>
  <si>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</si>
  <si>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</si>
  <si>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</si>
  <si>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</si>
  <si>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</si>
  <si>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</si>
  <si>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</si>
  <si>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</si>
  <si>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</si>
  <si>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</si>
  <si>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</si>
  <si>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</si>
  <si>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</si>
  <si>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</si>
  <si>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</si>
  <si>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</si>
  <si>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</si>
  <si>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</si>
  <si>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</si>
  <si>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</si>
  <si>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</si>
  <si>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</si>
  <si>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</si>
  <si>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</si>
  <si>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</si>
  <si>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</si>
  <si>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</si>
  <si>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</si>
  <si>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</si>
  <si>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</si>
  <si>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</si>
  <si>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</si>
  <si>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</si>
  <si>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</si>
  <si>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</si>
  <si>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</si>
  <si>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</si>
  <si>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</si>
  <si>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</si>
  <si>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</si>
  <si>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</si>
  <si>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</si>
  <si>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</si>
  <si>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</si>
  <si>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</si>
  <si>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</si>
  <si>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</si>
  <si>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</si>
  <si>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</si>
  <si>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</si>
  <si>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</si>
  <si>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</si>
  <si>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</si>
  <si>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</si>
  <si>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</si>
  <si>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</si>
  <si>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</si>
  <si>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</si>
  <si>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</si>
  <si>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</si>
  <si>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</si>
  <si>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</si>
  <si>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</si>
  <si>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</si>
  <si>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</si>
  <si>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</si>
  <si>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</si>
  <si>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</si>
  <si>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</si>
  <si>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</si>
  <si>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</si>
  <si>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</si>
  <si>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</si>
  <si>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</si>
  <si>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</si>
  <si>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</si>
  <si>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</si>
  <si>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</si>
  <si>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</si>
  <si>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</si>
  <si>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</si>
  <si>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</si>
  <si>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</si>
  <si>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</si>
  <si>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</si>
  <si>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</si>
  <si>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</si>
  <si>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</si>
  <si>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</si>
  <si>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</si>
  <si>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</si>
  <si>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</si>
  <si>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</si>
  <si>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</si>
  <si>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</si>
  <si>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</si>
  <si>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</si>
  <si>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</si>
  <si>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</si>
  <si>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</si>
  <si>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</si>
  <si>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</si>
  <si>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</si>
  <si>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</si>
  <si>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</si>
  <si>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</si>
  <si>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</si>
  <si>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</si>
  <si>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</si>
  <si>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</si>
  <si>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</si>
  <si>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</si>
  <si>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</si>
  <si>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</si>
  <si>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</si>
  <si>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</si>
  <si>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</si>
  <si>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</si>
  <si>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</si>
  <si>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</si>
  <si>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</si>
  <si>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</si>
  <si>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</si>
  <si>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</si>
  <si>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</si>
  <si>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</si>
  <si>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</si>
  <si>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</si>
  <si>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</si>
  <si>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</si>
  <si>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</si>
  <si>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</si>
  <si>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</si>
  <si>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</si>
  <si>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</si>
  <si>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</si>
  <si>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</si>
  <si>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</si>
  <si>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</si>
  <si>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</si>
  <si>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</si>
  <si>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</si>
  <si>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</si>
  <si>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</si>
  <si>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</si>
  <si>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</si>
  <si>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</si>
  <si>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</si>
  <si>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</si>
  <si>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</si>
  <si>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</si>
  <si>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</si>
  <si>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</si>
  <si>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</si>
  <si>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</si>
  <si>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</si>
  <si>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</si>
  <si>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</si>
  <si>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</si>
  <si>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</si>
  <si>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</si>
  <si>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</si>
  <si>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</si>
  <si>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</si>
  <si>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</si>
  <si>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</si>
  <si>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</si>
  <si>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</si>
  <si>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</si>
  <si>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</si>
  <si>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</si>
  <si>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</si>
  <si>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</si>
  <si>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</si>
  <si>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</si>
  <si>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</si>
  <si>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</si>
  <si>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</si>
  <si>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</si>
  <si>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</si>
  <si>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</si>
  <si>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</si>
  <si>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</si>
  <si>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</si>
  <si>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</si>
  <si>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</si>
  <si>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</si>
  <si>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</si>
  <si>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</si>
  <si>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</si>
  <si>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</si>
  <si>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</si>
  <si>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</si>
  <si>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</si>
  <si>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</si>
  <si>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</si>
  <si>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</si>
  <si>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</si>
  <si>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</si>
  <si>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</si>
  <si>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</si>
  <si>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</si>
  <si>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</si>
  <si>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</si>
  <si>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</si>
  <si>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</si>
  <si>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</si>
  <si>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</si>
  <si>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</si>
  <si>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</si>
  <si>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</si>
  <si>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</si>
  <si>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</si>
  <si>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</si>
  <si>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</si>
  <si>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</si>
  <si>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</si>
  <si>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</si>
  <si>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</si>
  <si>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</si>
  <si>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</si>
  <si>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</si>
  <si>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</si>
  <si>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</si>
  <si>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</si>
  <si>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</si>
  <si>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</si>
  <si>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</si>
  <si>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</si>
  <si>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</si>
  <si>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</si>
  <si>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</si>
  <si>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</si>
  <si>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</si>
  <si>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</si>
  <si>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</si>
  <si>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</si>
  <si>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</si>
  <si>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</si>
  <si>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</si>
  <si>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</si>
  <si>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</si>
  <si>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</si>
  <si>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</si>
  <si>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</si>
  <si>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</si>
  <si>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</si>
  <si>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</si>
  <si>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</si>
  <si>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</si>
  <si>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</si>
  <si>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</si>
  <si>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</si>
  <si>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</si>
  <si>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</si>
  <si>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</si>
  <si>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</si>
  <si>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</si>
  <si>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</si>
  <si>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</si>
  <si>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</si>
  <si>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</si>
  <si>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</si>
  <si>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</si>
  <si>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</si>
  <si>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</si>
  <si>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</si>
  <si>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</si>
  <si>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</si>
  <si>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</si>
  <si>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</si>
  <si>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</si>
  <si>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</si>
  <si>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</si>
  <si>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</si>
  <si>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</si>
  <si>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</si>
  <si>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</si>
  <si>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</si>
  <si>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</si>
  <si>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</si>
  <si>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</si>
  <si>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</si>
  <si>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</si>
  <si>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</si>
  <si>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</si>
  <si>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</si>
  <si>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</si>
  <si>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</si>
  <si>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</si>
  <si>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</si>
  <si>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</si>
  <si>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</si>
  <si>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</si>
  <si>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</si>
  <si>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</si>
  <si>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</si>
  <si>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</si>
  <si>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</si>
  <si>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</si>
  <si>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</si>
  <si>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</si>
  <si>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</si>
  <si>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</si>
  <si>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</si>
  <si>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</si>
  <si>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</si>
  <si>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</si>
  <si>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</si>
  <si>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</si>
  <si>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</si>
  <si>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</si>
  <si>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</si>
  <si>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</si>
  <si>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</si>
  <si>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</si>
  <si>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</si>
  <si>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</si>
  <si>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</si>
  <si>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</si>
  <si>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</si>
  <si>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</si>
  <si>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</si>
  <si>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</si>
  <si>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</si>
  <si>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</si>
  <si>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</si>
  <si>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</si>
  <si>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</si>
  <si>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</si>
  <si>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</si>
  <si>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</si>
  <si>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</si>
  <si>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</si>
  <si>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</si>
  <si>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</si>
  <si>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</si>
  <si>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</si>
  <si>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</si>
  <si>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</si>
  <si>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</si>
  <si>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</si>
  <si>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</si>
  <si>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</si>
  <si>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</si>
  <si>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</si>
  <si>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</si>
  <si>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</si>
  <si>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</si>
  <si>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</si>
  <si>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</si>
  <si>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</si>
  <si>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</si>
  <si>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</si>
  <si>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</si>
  <si>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</si>
  <si>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</si>
  <si>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</si>
  <si>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</si>
  <si>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</si>
  <si>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</si>
  <si>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</si>
  <si>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</si>
  <si>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</si>
  <si>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</si>
  <si>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</si>
  <si>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</si>
  <si>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</si>
  <si>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</si>
  <si>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</si>
  <si>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</si>
  <si>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</si>
  <si>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</si>
  <si>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</si>
  <si>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</si>
  <si>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</si>
  <si>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</si>
  <si>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</si>
  <si>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</si>
  <si>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</si>
  <si>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</si>
  <si>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</si>
  <si>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</si>
  <si>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</si>
  <si>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</si>
  <si>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</si>
  <si>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</si>
  <si>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</si>
  <si>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</si>
  <si>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</si>
  <si>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</si>
  <si>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</si>
  <si>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</si>
  <si>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</si>
  <si>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</si>
  <si>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</si>
  <si>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</si>
  <si>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</si>
  <si>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</si>
  <si>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</si>
  <si>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</si>
  <si>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</si>
  <si>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</si>
  <si>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</si>
  <si>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</si>
  <si>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</si>
  <si>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</si>
  <si>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</si>
  <si>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</si>
  <si>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</si>
  <si>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</si>
  <si>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</si>
  <si>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</si>
  <si>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</si>
  <si>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</si>
  <si>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</si>
  <si>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</si>
  <si>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</si>
  <si>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</si>
  <si>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</si>
  <si>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</si>
  <si>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</si>
  <si>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</si>
  <si>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</si>
  <si>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</si>
  <si>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</si>
  <si>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</si>
  <si>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</si>
  <si>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</si>
  <si>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</si>
  <si>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</si>
  <si>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</si>
  <si>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</si>
  <si>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</si>
  <si>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</si>
  <si>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</si>
  <si>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</si>
  <si>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</si>
  <si>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</si>
  <si>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</si>
  <si>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</si>
  <si>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</si>
  <si>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</si>
  <si>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</si>
  <si>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</si>
  <si>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</si>
  <si>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</si>
  <si>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</si>
  <si>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</si>
  <si>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</si>
  <si>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</si>
  <si>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</si>
  <si>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</si>
  <si>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</si>
  <si>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</si>
  <si>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</si>
  <si>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</si>
  <si>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</si>
  <si>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</si>
  <si>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</si>
  <si>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</si>
  <si>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</si>
  <si>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</si>
  <si>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</si>
  <si>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</si>
  <si>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</si>
  <si>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</si>
  <si>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</si>
  <si>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</si>
  <si>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</si>
  <si>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</si>
  <si>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</si>
  <si>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</si>
  <si>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</si>
  <si>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</si>
  <si>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</si>
  <si>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</si>
  <si>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</si>
  <si>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</si>
  <si>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</si>
  <si>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</si>
  <si>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</si>
  <si>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</si>
  <si>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</si>
  <si>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</si>
  <si>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</si>
  <si>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</si>
  <si>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</si>
  <si>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</si>
  <si>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</si>
  <si>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</si>
  <si>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</si>
  <si>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</si>
  <si>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</si>
  <si>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</si>
  <si>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</si>
  <si>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</si>
  <si>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</si>
  <si>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</si>
  <si>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</si>
  <si>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</si>
  <si>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</si>
  <si>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</si>
  <si>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</si>
  <si>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</si>
  <si>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</si>
  <si>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</si>
  <si>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</si>
  <si>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</si>
  <si>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</si>
  <si>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</si>
  <si>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</si>
  <si>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</si>
  <si>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</si>
  <si>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</si>
  <si>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</si>
  <si>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</si>
  <si>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</si>
  <si>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</si>
  <si>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</si>
  <si>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</si>
  <si>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</si>
  <si>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</si>
  <si>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</si>
  <si>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</si>
  <si>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</si>
  <si>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</si>
  <si>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</si>
  <si>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</si>
  <si>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</si>
  <si>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</si>
  <si>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</si>
  <si>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</si>
  <si>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</si>
  <si>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</si>
  <si>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</si>
  <si>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</si>
  <si>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</si>
  <si>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</si>
  <si>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</si>
  <si>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</si>
  <si>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</si>
  <si>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</si>
  <si>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</si>
  <si>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</si>
  <si>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</si>
  <si>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</si>
  <si>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</si>
  <si>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</si>
  <si>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</si>
  <si>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</si>
  <si>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</si>
  <si>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</si>
  <si>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</si>
  <si>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</si>
  <si>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</si>
  <si>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</si>
  <si>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</si>
  <si>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</si>
  <si>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</si>
  <si>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</si>
  <si>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</si>
  <si>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</si>
  <si>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</si>
  <si>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</si>
  <si>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</si>
  <si>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</si>
  <si>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</si>
  <si>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</si>
  <si>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</si>
  <si>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</si>
  <si>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</si>
  <si>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</si>
  <si>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</si>
  <si>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</si>
  <si>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</si>
  <si>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</si>
  <si>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</si>
  <si>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</si>
  <si>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</si>
  <si>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</si>
  <si>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</si>
  <si>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</si>
  <si>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</si>
  <si>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</si>
  <si>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</si>
  <si>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</si>
  <si>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</si>
  <si>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</si>
  <si>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</si>
  <si>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</si>
  <si>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</si>
  <si>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</si>
  <si>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</si>
  <si>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</si>
  <si>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</si>
  <si>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</si>
  <si>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</si>
  <si>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</si>
  <si>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</si>
  <si>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</si>
  <si>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</si>
  <si>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</si>
  <si>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</si>
  <si>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</si>
  <si>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</si>
  <si>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</si>
  <si>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</si>
  <si>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</si>
  <si>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</si>
  <si>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</si>
  <si>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</si>
  <si>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</si>
  <si>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</si>
  <si>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</si>
  <si>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</si>
  <si>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</si>
  <si>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</si>
  <si>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</si>
  <si>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</si>
  <si>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</si>
  <si>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</si>
  <si>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</si>
  <si>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</si>
  <si>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</si>
  <si>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</si>
  <si>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</si>
  <si>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</si>
  <si>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</si>
  <si>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</si>
  <si>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</si>
  <si>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</si>
  <si>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</si>
  <si>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</si>
  <si>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</si>
  <si>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</si>
  <si>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</si>
  <si>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</si>
  <si>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</si>
  <si>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</si>
  <si>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</si>
  <si>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</si>
  <si>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</si>
  <si>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</si>
  <si>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</si>
  <si>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</si>
  <si>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</si>
  <si>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</si>
  <si>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</si>
  <si>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</si>
  <si>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</si>
  <si>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</si>
  <si>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</si>
  <si>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</si>
  <si>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</si>
  <si>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</si>
  <si>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</si>
  <si>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</si>
  <si>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</si>
  <si>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</si>
  <si>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</si>
  <si>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</si>
  <si>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</si>
  <si>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</si>
  <si>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</si>
  <si>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</si>
  <si>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</si>
  <si>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</si>
  <si>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</si>
  <si>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</si>
  <si>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</si>
  <si>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</si>
  <si>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</si>
  <si>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</si>
  <si>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</si>
  <si>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</si>
  <si>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</si>
  <si>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</si>
  <si>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</si>
  <si>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</si>
  <si>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</si>
  <si>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</si>
  <si>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</si>
  <si>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</si>
  <si>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</si>
  <si>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</si>
  <si>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</si>
  <si>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</si>
  <si>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</si>
  <si>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</si>
  <si>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</si>
  <si>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</si>
  <si>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</si>
  <si>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</si>
  <si>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</si>
  <si>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</si>
  <si>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</si>
  <si>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</si>
  <si>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</si>
  <si>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</si>
  <si>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</si>
  <si>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</si>
  <si>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</si>
  <si>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</si>
  <si>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</si>
  <si>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</si>
  <si>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</si>
  <si>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</si>
  <si>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</si>
  <si>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</si>
  <si>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</si>
  <si>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</si>
  <si>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</si>
  <si>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</si>
  <si>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</si>
  <si>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</si>
  <si>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</si>
  <si>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</si>
  <si>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</si>
  <si>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</si>
  <si>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</si>
  <si>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</si>
  <si>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</si>
  <si>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</si>
  <si>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</si>
  <si>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</si>
  <si>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</si>
  <si>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</si>
  <si>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</si>
  <si>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</si>
  <si>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</si>
  <si>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</si>
  <si>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</si>
  <si>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</si>
  <si>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</si>
  <si>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</si>
  <si>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</si>
  <si>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</si>
  <si>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</si>
  <si>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</si>
  <si>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</si>
  <si>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</si>
  <si>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</si>
  <si>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</si>
  <si>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</si>
  <si>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</si>
  <si>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</si>
  <si>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</si>
  <si>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</si>
  <si>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</si>
  <si>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</si>
  <si>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</si>
  <si>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</si>
  <si>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</si>
  <si>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</si>
  <si>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</si>
  <si>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</si>
  <si>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</si>
  <si>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</si>
  <si>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</si>
  <si>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</si>
  <si>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</si>
  <si>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</si>
  <si>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</si>
  <si>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</si>
  <si>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</si>
  <si>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</si>
  <si>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</si>
  <si>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</si>
  <si>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</si>
  <si>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</si>
  <si>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</si>
  <si>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</si>
  <si>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</si>
  <si>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</si>
  <si>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</si>
  <si>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</si>
  <si>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</si>
  <si>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</si>
  <si>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</si>
  <si>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</si>
  <si>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</si>
  <si>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</si>
  <si>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</si>
  <si>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</si>
  <si>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</si>
  <si>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</si>
  <si>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</si>
  <si>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</si>
  <si>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</si>
  <si>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</si>
  <si>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</si>
  <si>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</si>
  <si>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</si>
  <si>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</si>
  <si>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</si>
  <si>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</si>
  <si>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</si>
  <si>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</si>
  <si>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</si>
  <si>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</si>
  <si>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</si>
  <si>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</si>
  <si>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</si>
  <si>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</si>
  <si>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</si>
  <si>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</si>
  <si>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</si>
  <si>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</si>
  <si>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</si>
  <si>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</si>
  <si>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</si>
  <si>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</si>
  <si>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</si>
  <si>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</si>
  <si>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</si>
  <si>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</si>
  <si>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</si>
  <si>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</si>
  <si>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</si>
  <si>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</si>
  <si>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</si>
  <si>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</si>
  <si>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</si>
  <si>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</si>
  <si>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</si>
  <si>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</si>
  <si>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</si>
  <si>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</si>
  <si>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</si>
  <si>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</si>
  <si>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</si>
  <si>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</si>
  <si>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</si>
  <si>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</si>
  <si>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</si>
  <si>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</si>
  <si>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</si>
  <si>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</si>
  <si>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</si>
  <si>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</si>
  <si>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</si>
  <si>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</si>
  <si>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</si>
  <si>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</si>
  <si>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</si>
  <si>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</si>
  <si>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</si>
  <si>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</si>
  <si>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</si>
  <si>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</si>
  <si>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</si>
  <si>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</si>
  <si>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</si>
  <si>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</si>
  <si>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</si>
  <si>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</si>
  <si>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</si>
  <si>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</si>
  <si>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</si>
  <si>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</si>
  <si>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</si>
  <si>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</si>
  <si>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</si>
  <si>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</si>
  <si>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</si>
  <si>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</si>
  <si>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</si>
  <si>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</si>
  <si>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</si>
  <si>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</si>
  <si>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</si>
  <si>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</si>
  <si>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</si>
  <si>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</si>
  <si>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</si>
  <si>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</si>
  <si>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</si>
  <si>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</si>
  <si>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</si>
  <si>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</si>
  <si>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</si>
  <si>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</si>
  <si>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</si>
  <si>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</si>
  <si>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</si>
  <si>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</si>
  <si>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</si>
  <si>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</si>
  <si>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</si>
  <si>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</si>
  <si>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</si>
  <si>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</si>
  <si>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</si>
  <si>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</si>
  <si>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</si>
  <si>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</si>
  <si>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</si>
  <si>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</si>
  <si>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</si>
  <si>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</si>
  <si>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</si>
  <si>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</si>
  <si>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</si>
  <si>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</si>
  <si>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</si>
  <si>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</si>
  <si>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</si>
  <si>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</si>
  <si>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</si>
  <si>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</si>
  <si>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</si>
  <si>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</si>
  <si>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</si>
  <si>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</si>
  <si>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</si>
  <si>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</si>
  <si>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</si>
  <si>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</si>
  <si>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</si>
  <si>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</si>
  <si>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</si>
  <si>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</si>
  <si>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</si>
  <si>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</si>
  <si>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</si>
  <si>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</si>
  <si>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</si>
  <si>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</si>
  <si>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</si>
  <si>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</si>
  <si>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</si>
  <si>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</si>
  <si>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</si>
  <si>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</si>
  <si>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</si>
  <si>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</si>
  <si>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</si>
  <si>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</si>
  <si>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</si>
  <si>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</si>
  <si>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</si>
  <si>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</si>
  <si>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</si>
  <si>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</si>
  <si>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</si>
  <si>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</si>
  <si>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</si>
  <si>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</si>
  <si>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</si>
  <si>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</si>
  <si>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</si>
  <si>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</si>
  <si>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</si>
  <si>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</si>
  <si>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</si>
  <si>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</si>
  <si>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</si>
  <si>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</si>
  <si>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</si>
  <si>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</si>
  <si>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</si>
  <si>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</si>
  <si>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</si>
  <si>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</si>
  <si>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</si>
  <si>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</si>
  <si>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</si>
  <si>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</si>
  <si>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</si>
  <si>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</si>
  <si>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</si>
  <si>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</si>
  <si>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</si>
  <si>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</si>
  <si>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</si>
  <si>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</si>
  <si>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</si>
  <si>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</si>
  <si>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</si>
  <si>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</si>
  <si>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</si>
  <si>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</si>
  <si>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</si>
  <si>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</si>
  <si>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</si>
  <si>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</si>
  <si>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</si>
  <si>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</si>
  <si>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</si>
  <si>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</si>
  <si>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</si>
  <si>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</si>
  <si>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</si>
  <si>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</si>
  <si>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</si>
  <si>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</si>
  <si>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</si>
  <si>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</si>
  <si>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</si>
  <si>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</si>
  <si>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</si>
  <si>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</si>
  <si>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</si>
  <si>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</si>
  <si>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</si>
  <si>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</si>
  <si>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</si>
  <si>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</si>
  <si>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</si>
  <si>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</si>
  <si>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</si>
  <si>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</si>
  <si>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</si>
  <si>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</si>
  <si>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</si>
  <si>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</si>
  <si>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</si>
  <si>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</si>
  <si>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</si>
  <si>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</si>
  <si>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</si>
  <si>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</si>
  <si>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</si>
  <si>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</si>
  <si>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</si>
  <si>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</si>
  <si>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</si>
  <si>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</si>
  <si>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</si>
  <si>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</si>
  <si>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</si>
  <si>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</si>
  <si>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</si>
  <si>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</si>
  <si>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</si>
  <si>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</si>
  <si>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</si>
  <si>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</si>
  <si>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</si>
  <si>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</si>
  <si>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</si>
  <si>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</si>
  <si>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</si>
  <si>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</si>
  <si>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</si>
  <si>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</si>
  <si>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</si>
  <si>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</si>
  <si>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</si>
  <si>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</si>
  <si>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</si>
  <si>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</si>
  <si>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</si>
  <si>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</si>
  <si>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</si>
  <si>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</si>
  <si>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</si>
  <si>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</si>
  <si>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</si>
  <si>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</si>
  <si>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</si>
  <si>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</si>
  <si>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</si>
  <si>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</si>
  <si>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</si>
  <si>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</si>
  <si>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</si>
  <si>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</si>
  <si>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</si>
  <si>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</si>
  <si>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</si>
  <si>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</si>
  <si>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</si>
  <si>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</si>
  <si>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</si>
  <si>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</si>
  <si>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</si>
  <si>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</si>
  <si>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</si>
  <si>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</si>
  <si>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</si>
  <si>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</si>
  <si>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</si>
  <si>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</si>
  <si>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</si>
  <si>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</si>
  <si>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</si>
  <si>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</si>
  <si>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</si>
  <si>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</si>
  <si>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</si>
  <si>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</si>
  <si>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</si>
  <si>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</si>
  <si>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</si>
  <si>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</si>
  <si>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</si>
  <si>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</si>
  <si>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</si>
  <si>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</si>
  <si>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</si>
  <si>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</si>
  <si>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</si>
  <si>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</si>
  <si>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</si>
  <si>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</si>
  <si>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</si>
  <si>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</si>
  <si>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</si>
  <si>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</si>
  <si>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</si>
  <si>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</si>
  <si>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</si>
  <si>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</si>
  <si>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</si>
  <si>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</si>
  <si>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</si>
  <si>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</si>
  <si>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</si>
  <si>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</si>
  <si>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</si>
  <si>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</si>
  <si>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</si>
  <si>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</si>
  <si>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</si>
  <si>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</si>
  <si>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</si>
  <si>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</si>
  <si>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</si>
  <si>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</si>
  <si>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</si>
  <si>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</si>
  <si>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</si>
  <si>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</si>
  <si>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</si>
  <si>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</si>
  <si>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</si>
  <si>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</si>
  <si>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</si>
  <si>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</si>
  <si>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</si>
  <si>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</si>
  <si>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</si>
  <si>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</si>
  <si>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</si>
  <si>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</si>
  <si>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</si>
  <si>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</si>
  <si>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</si>
  <si>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</si>
  <si>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</si>
  <si>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</si>
  <si>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</si>
  <si>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</si>
  <si>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</si>
  <si>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</si>
  <si>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</si>
  <si>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</si>
  <si>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</si>
  <si>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</si>
  <si>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</si>
  <si>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</si>
  <si>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</si>
  <si>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</si>
  <si>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</si>
  <si>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</si>
  <si>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</si>
  <si>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</si>
  <si>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</si>
  <si>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</si>
  <si>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</si>
  <si>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</si>
  <si>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</si>
  <si>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</si>
  <si>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</si>
  <si>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</si>
  <si>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</si>
  <si>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</si>
  <si>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</si>
  <si>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</si>
  <si>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</si>
  <si>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</si>
  <si>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</si>
  <si>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</si>
  <si>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</si>
  <si>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</si>
  <si>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</si>
  <si>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</si>
  <si>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</si>
  <si>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</si>
  <si>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</si>
  <si>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</si>
  <si>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</si>
  <si>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</si>
  <si>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</si>
  <si>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</si>
  <si>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</si>
  <si>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</si>
  <si>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</si>
  <si>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</si>
  <si>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</si>
  <si>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</si>
  <si>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</si>
  <si>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</si>
  <si>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</si>
  <si>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</si>
  <si>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</si>
  <si>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</si>
  <si>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</si>
  <si>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</si>
  <si>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</si>
  <si>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</si>
  <si>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</si>
  <si>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</si>
  <si>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</si>
  <si>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</si>
  <si>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</si>
  <si>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</si>
  <si>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</si>
  <si>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</si>
  <si>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</si>
  <si>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</si>
  <si>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</si>
  <si>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</si>
  <si>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</si>
  <si>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</si>
  <si>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</si>
  <si>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</si>
  <si>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</si>
  <si>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</si>
  <si>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</si>
  <si>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</si>
  <si>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</si>
  <si>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</si>
  <si>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</si>
  <si>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</si>
  <si>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</si>
  <si>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</si>
  <si>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</si>
  <si>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</si>
  <si>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</si>
  <si>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</si>
  <si>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</si>
  <si>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</si>
  <si>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</si>
  <si>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</si>
  <si>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</si>
  <si>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</si>
  <si>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</si>
  <si>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</si>
  <si>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</si>
  <si>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</si>
  <si>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</si>
  <si>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</si>
  <si>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</si>
  <si>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</si>
  <si>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</si>
  <si>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</si>
  <si>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</si>
  <si>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</si>
  <si>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</si>
  <si>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</si>
  <si>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</si>
  <si>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</si>
  <si>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</si>
  <si>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</si>
  <si>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</si>
  <si>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</si>
  <si>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</si>
  <si>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</si>
  <si>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</si>
  <si>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</si>
  <si>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</si>
  <si>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</si>
  <si>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</si>
  <si>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</si>
  <si>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</si>
  <si>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</si>
  <si>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</si>
  <si>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</si>
  <si>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</si>
  <si>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</si>
  <si>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</si>
  <si>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</si>
  <si>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</si>
  <si>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</si>
  <si>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</si>
  <si>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</si>
  <si>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</si>
  <si>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</si>
  <si>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</si>
  <si>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</si>
  <si>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</si>
  <si>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</si>
  <si>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</si>
  <si>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</si>
  <si>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</si>
  <si>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</si>
  <si>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</si>
  <si>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</si>
  <si>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</si>
  <si>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</si>
  <si>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</si>
  <si>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</si>
  <si>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</si>
  <si>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</si>
  <si>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</si>
  <si>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</si>
  <si>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</si>
  <si>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</si>
  <si>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</si>
  <si>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</si>
  <si>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</si>
  <si>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</si>
  <si>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</si>
  <si>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</si>
  <si>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</si>
  <si>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</si>
  <si>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</si>
  <si>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</si>
  <si>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</si>
  <si>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</si>
  <si>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</si>
  <si>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</si>
  <si>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</si>
  <si>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</si>
  <si>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</si>
  <si>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</si>
  <si>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</si>
  <si>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</si>
  <si>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</si>
  <si>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</si>
  <si>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</si>
  <si>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</si>
  <si>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</si>
  <si>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</si>
  <si>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</si>
  <si>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</si>
  <si>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</si>
  <si>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</si>
  <si>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</si>
  <si>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</si>
  <si>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</si>
  <si>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</si>
  <si>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</si>
  <si>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</si>
  <si>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</si>
  <si>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</si>
  <si>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</si>
  <si>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</si>
  <si>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</si>
  <si>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</si>
  <si>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</si>
  <si>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</si>
  <si>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</si>
  <si>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</si>
  <si>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</si>
  <si>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</si>
  <si>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</si>
  <si>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</si>
  <si>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</si>
  <si>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</si>
  <si>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</si>
  <si>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</si>
  <si>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</si>
  <si>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</si>
  <si>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</si>
  <si>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</si>
  <si>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</si>
  <si>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</si>
  <si>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</si>
  <si>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</si>
  <si>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</si>
  <si>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</si>
  <si>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</si>
  <si>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</si>
  <si>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</si>
  <si>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</si>
  <si>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</si>
  <si>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</si>
  <si>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</si>
  <si>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</si>
  <si>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</si>
  <si>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</si>
  <si>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</si>
  <si>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</si>
  <si>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</si>
  <si>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</si>
  <si>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</si>
  <si>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</si>
  <si>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</si>
  <si>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</si>
  <si>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</si>
  <si>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</si>
  <si>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</si>
  <si>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</si>
  <si>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</si>
  <si>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</si>
  <si>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</si>
  <si>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</si>
  <si>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</si>
  <si>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</si>
  <si>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</si>
  <si>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</si>
  <si>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</si>
  <si>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</si>
  <si>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</si>
  <si>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</si>
  <si>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</si>
  <si>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</si>
  <si>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</si>
  <si>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</si>
  <si>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</si>
  <si>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</si>
  <si>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</si>
  <si>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</si>
  <si>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</si>
  <si>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</si>
  <si>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</si>
  <si>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</si>
  <si>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</si>
  <si>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</si>
  <si>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</si>
  <si>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</si>
  <si>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</si>
  <si>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</si>
  <si>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</si>
  <si>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</si>
  <si>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</si>
  <si>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</si>
  <si>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</si>
  <si>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</si>
  <si>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</si>
  <si>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</si>
  <si>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</si>
  <si>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</si>
  <si>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</si>
  <si>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</si>
  <si>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</si>
  <si>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</si>
  <si>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</si>
  <si>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</si>
  <si>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</si>
  <si>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</si>
  <si>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</si>
  <si>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</si>
  <si>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</si>
  <si>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</si>
  <si>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</si>
  <si>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</si>
  <si>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</si>
  <si>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</si>
  <si>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</si>
  <si>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</si>
  <si>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</si>
  <si>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</si>
  <si>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</si>
  <si>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</si>
  <si>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</si>
  <si>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</si>
  <si>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</si>
  <si>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</si>
  <si>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</si>
  <si>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</si>
  <si>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</si>
  <si>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</si>
  <si>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</si>
  <si>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</si>
  <si>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</si>
  <si>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</si>
  <si>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</si>
  <si>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</si>
  <si>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</si>
  <si>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</si>
  <si>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</si>
  <si>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</si>
  <si>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</si>
  <si>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</si>
  <si>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</si>
  <si>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</si>
  <si>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</si>
  <si>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</si>
  <si>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</si>
  <si>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</si>
  <si>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</si>
  <si>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</si>
  <si>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</si>
  <si>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</si>
  <si>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</si>
  <si>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</si>
  <si>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</si>
  <si>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</si>
  <si>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</si>
  <si>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</si>
  <si>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</si>
  <si>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</si>
  <si>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</si>
  <si>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</si>
  <si>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</si>
  <si>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</si>
  <si>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</si>
  <si>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</si>
  <si>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</si>
  <si>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</si>
  <si>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</si>
  <si>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</si>
  <si>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</si>
  <si>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</si>
  <si>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</si>
  <si>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</si>
  <si>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</si>
  <si>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</si>
  <si>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</si>
  <si>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</si>
  <si>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</si>
  <si>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</si>
  <si>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</si>
  <si>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</si>
  <si>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</si>
  <si>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</si>
  <si>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</si>
  <si>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</si>
  <si>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</si>
  <si>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</si>
  <si>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</si>
  <si>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</si>
  <si>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</si>
  <si>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</si>
  <si>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</si>
  <si>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</si>
  <si>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</si>
  <si>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</si>
  <si>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</si>
  <si>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</si>
  <si>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</si>
  <si>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</si>
  <si>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</si>
  <si>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</si>
  <si>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</si>
  <si>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</si>
  <si>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</si>
  <si>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</si>
  <si>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</si>
  <si>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</si>
  <si>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</si>
  <si>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</si>
  <si>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</si>
  <si>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</si>
  <si>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</si>
  <si>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</si>
  <si>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</si>
  <si>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</si>
  <si>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</si>
  <si>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</si>
  <si>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</si>
  <si>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</si>
  <si>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</si>
  <si>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</si>
  <si>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</si>
  <si>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</si>
  <si>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</si>
  <si>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</si>
  <si>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</si>
  <si>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</si>
  <si>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</si>
  <si>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</si>
  <si>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</si>
  <si>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</si>
  <si>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</si>
  <si>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</si>
  <si>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</si>
  <si>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</si>
  <si>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</si>
  <si>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</si>
  <si>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</si>
  <si>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</si>
  <si>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</si>
  <si>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</si>
  <si>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</si>
  <si>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</si>
  <si>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</si>
  <si>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</si>
  <si>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</si>
  <si>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</si>
  <si>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</si>
  <si>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</si>
  <si>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</si>
  <si>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</si>
  <si>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</si>
  <si>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</si>
  <si>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</si>
  <si>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</si>
  <si>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</si>
  <si>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</si>
  <si>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</si>
  <si>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</si>
  <si>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</si>
  <si>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</si>
  <si>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</si>
  <si>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</si>
  <si>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</si>
  <si>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</si>
  <si>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</si>
  <si>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</si>
  <si>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</si>
  <si>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</si>
  <si>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</si>
  <si>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</si>
  <si>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</si>
  <si>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</si>
  <si>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</si>
  <si>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</si>
  <si>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</si>
  <si>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</si>
  <si>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</si>
  <si>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</si>
  <si>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</si>
  <si>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</si>
  <si>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</si>
  <si>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</si>
  <si>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</si>
  <si>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</si>
  <si>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</si>
  <si>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</si>
  <si>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</si>
  <si>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</si>
  <si>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</si>
  <si>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</si>
  <si>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</si>
  <si>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</si>
  <si>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</si>
  <si>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</si>
  <si>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</si>
  <si>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</si>
  <si>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</si>
  <si>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</si>
  <si>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</si>
  <si>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</si>
  <si>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</si>
  <si>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</si>
  <si>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</si>
  <si>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</si>
  <si>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</si>
  <si>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</si>
  <si>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</si>
  <si>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</si>
  <si>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</si>
  <si>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</si>
  <si>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</si>
  <si>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</si>
  <si>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</si>
  <si>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</si>
  <si>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</si>
  <si>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</si>
  <si>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</si>
  <si>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</si>
  <si>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</si>
  <si>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</si>
  <si>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</si>
  <si>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</si>
  <si>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</si>
  <si>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</si>
  <si>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</si>
  <si>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</si>
  <si>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</si>
  <si>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</si>
  <si>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</si>
  <si>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</si>
  <si>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</si>
  <si>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</si>
  <si>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</si>
  <si>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</si>
  <si>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</si>
  <si>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</si>
  <si>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</si>
  <si>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</si>
  <si>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</si>
  <si>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</si>
  <si>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</si>
  <si>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</si>
  <si>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</si>
  <si>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</si>
  <si>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</si>
  <si>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</si>
  <si>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</si>
  <si>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</si>
  <si>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</si>
  <si>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</si>
  <si>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</si>
  <si>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</si>
  <si>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</si>
  <si>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</si>
  <si>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</si>
  <si>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</si>
  <si>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</si>
  <si>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</si>
  <si>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</si>
  <si>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</si>
  <si>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</si>
  <si>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</si>
  <si>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</si>
  <si>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</si>
  <si>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</si>
  <si>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</si>
  <si>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</si>
  <si>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</si>
  <si>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</si>
  <si>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</si>
  <si>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</si>
  <si>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</si>
  <si>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</si>
  <si>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</si>
  <si>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</si>
  <si>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</si>
  <si>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</si>
  <si>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</si>
  <si>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</si>
  <si>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</si>
  <si>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</si>
  <si>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</si>
  <si>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</si>
  <si>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</si>
  <si>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</si>
  <si>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</si>
  <si>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</si>
  <si>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</si>
  <si>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</si>
  <si>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</si>
  <si>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</si>
  <si>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</si>
  <si>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</si>
  <si>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</si>
  <si>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</si>
  <si>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</si>
  <si>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</si>
  <si>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</si>
  <si>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</si>
  <si>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</si>
  <si>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</si>
  <si>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</si>
  <si>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</si>
  <si>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</si>
  <si>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</si>
  <si>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</si>
  <si>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</si>
  <si>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</si>
  <si>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</si>
  <si>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</si>
  <si>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</si>
  <si>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</si>
  <si>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</si>
  <si>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</si>
  <si>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</si>
  <si>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</si>
  <si>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</si>
  <si>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</si>
  <si>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</si>
  <si>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</si>
  <si>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</si>
  <si>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</si>
  <si>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</si>
  <si>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</si>
  <si>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</si>
  <si>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</si>
  <si>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</si>
  <si>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</si>
  <si>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</si>
  <si>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</si>
  <si>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</si>
  <si>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</si>
  <si>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</si>
  <si>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</si>
  <si>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</si>
  <si>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</si>
  <si>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</si>
  <si>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</si>
  <si>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</si>
  <si>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</si>
  <si>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</si>
  <si>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</si>
  <si>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</si>
  <si>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</si>
  <si>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</si>
  <si>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</si>
  <si>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</si>
  <si>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</si>
  <si>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</si>
  <si>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</si>
  <si>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</si>
  <si>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</si>
  <si>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</si>
  <si>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</si>
  <si>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</si>
  <si>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</si>
  <si>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</si>
  <si>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</si>
  <si>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</si>
  <si>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</si>
  <si>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</si>
  <si>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</si>
  <si>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</si>
  <si>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</si>
  <si>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</si>
  <si>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</si>
  <si>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</si>
  <si>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</si>
  <si>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</si>
  <si>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</si>
  <si>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</si>
  <si>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</si>
  <si>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</si>
  <si>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</si>
  <si>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</si>
  <si>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</si>
  <si>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</si>
  <si>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</si>
  <si>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</si>
  <si>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</si>
  <si>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</si>
  <si>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</si>
  <si>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</si>
  <si>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</si>
  <si>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</si>
  <si>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</si>
  <si>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</si>
  <si>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</si>
  <si>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</si>
  <si>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</si>
  <si>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</si>
  <si>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</si>
  <si>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</si>
  <si>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</si>
  <si>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</si>
  <si>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</si>
  <si>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</si>
  <si>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</si>
  <si>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</si>
  <si>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</si>
  <si>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</si>
  <si>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</si>
  <si>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</si>
  <si>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</si>
  <si>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</si>
  <si>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</si>
  <si>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</si>
  <si>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</si>
  <si>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</si>
  <si>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</si>
  <si>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</si>
  <si>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</si>
  <si>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</si>
  <si>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</si>
  <si>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</si>
  <si>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</si>
  <si>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</si>
  <si>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</si>
  <si>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</si>
  <si>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</si>
  <si>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</si>
  <si>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</si>
  <si>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</si>
  <si>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</si>
  <si>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</si>
  <si>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</si>
  <si>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</si>
  <si>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</si>
  <si>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</si>
  <si>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</si>
  <si>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</si>
  <si>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</si>
  <si>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</si>
  <si>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</si>
  <si>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</si>
  <si>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</si>
  <si>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</si>
  <si>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</si>
  <si>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</si>
  <si>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</si>
  <si>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</si>
  <si>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</si>
  <si>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</si>
  <si>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</si>
  <si>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</si>
  <si>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</si>
  <si>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</si>
  <si>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</si>
  <si>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</si>
  <si>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</si>
  <si>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</si>
  <si>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</si>
  <si>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</si>
  <si>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</si>
  <si>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</si>
  <si>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</si>
  <si>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</si>
  <si>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</si>
  <si>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</si>
  <si>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</si>
  <si>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</si>
  <si>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</si>
  <si>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</si>
  <si>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</si>
  <si>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</si>
  <si>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</si>
  <si>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</si>
  <si>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</si>
  <si>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</si>
  <si>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</si>
  <si>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</si>
  <si>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</si>
  <si>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</si>
  <si>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</si>
  <si>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</si>
  <si>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</si>
  <si>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</si>
  <si>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</si>
  <si>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</si>
  <si>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</si>
  <si>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</si>
  <si>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</si>
  <si>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</si>
  <si>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</si>
  <si>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</si>
  <si>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</si>
  <si>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</si>
  <si>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</si>
  <si>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</si>
  <si>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</si>
  <si>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</si>
  <si>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</si>
  <si>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</si>
  <si>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</si>
  <si>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</si>
  <si>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</si>
  <si>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</si>
  <si>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</si>
  <si>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</si>
  <si>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</si>
  <si>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</si>
  <si>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</si>
  <si>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</si>
  <si>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</si>
  <si>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</si>
  <si>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</si>
  <si>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</si>
  <si>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</si>
  <si>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</si>
  <si>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</si>
  <si>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</si>
  <si>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</si>
  <si>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</si>
  <si>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</si>
  <si>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</si>
  <si>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</si>
  <si>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</si>
  <si>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</si>
  <si>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</si>
  <si>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</si>
  <si>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</si>
  <si>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</si>
  <si>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</si>
  <si>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</si>
  <si>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</si>
  <si>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</si>
  <si>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</si>
  <si>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</si>
  <si>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</si>
  <si>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</si>
  <si>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</si>
  <si>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</si>
  <si>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</si>
  <si>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</si>
  <si>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</si>
  <si>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</si>
  <si>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</si>
  <si>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</si>
  <si>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</si>
  <si>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</si>
  <si>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</si>
  <si>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</si>
  <si>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</si>
  <si>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</si>
  <si>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</si>
  <si>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</si>
  <si>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</si>
  <si>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</si>
  <si>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</si>
  <si>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</si>
  <si>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</si>
  <si>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</si>
  <si>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</si>
  <si>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</si>
  <si>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</si>
  <si>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</si>
  <si>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</si>
  <si>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</si>
  <si>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</si>
  <si>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</si>
  <si>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</si>
  <si>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</si>
  <si>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</si>
  <si>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</si>
  <si>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</si>
  <si>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</si>
  <si>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</si>
  <si>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</si>
  <si>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</si>
  <si>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</si>
  <si>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</si>
  <si>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</si>
  <si>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</si>
  <si>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</si>
  <si>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</si>
  <si>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</si>
  <si>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</si>
  <si>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</si>
  <si>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</si>
  <si>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</si>
  <si>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</si>
  <si>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</si>
  <si>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</si>
  <si>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</si>
  <si>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</si>
  <si>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</si>
  <si>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</si>
  <si>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</si>
  <si>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</si>
  <si>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</si>
  <si>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</si>
  <si>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</si>
  <si>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</si>
  <si>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</si>
  <si>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</si>
  <si>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</si>
  <si>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</si>
  <si>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</si>
  <si>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</si>
  <si>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</si>
  <si>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</si>
  <si>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</si>
  <si>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</si>
  <si>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</si>
  <si>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</si>
  <si>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</si>
  <si>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</si>
  <si>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</si>
  <si>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</si>
  <si>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</si>
  <si>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</si>
  <si>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</si>
  <si>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</si>
  <si>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</si>
  <si>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</si>
  <si>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</si>
  <si>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</si>
  <si>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</si>
  <si>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</si>
  <si>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</si>
  <si>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</si>
  <si>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</si>
  <si>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</si>
  <si>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</si>
  <si>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</si>
  <si>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</si>
  <si>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</si>
  <si>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</si>
  <si>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</si>
  <si>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</si>
  <si>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</si>
  <si>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</si>
  <si>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</si>
  <si>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</si>
  <si>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</si>
  <si>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</si>
  <si>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</si>
  <si>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</si>
  <si>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</si>
  <si>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</si>
  <si>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</si>
  <si>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</si>
  <si>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</si>
  <si>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</si>
  <si>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</si>
  <si>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</si>
  <si>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</si>
  <si>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</si>
  <si>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</si>
  <si>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</si>
  <si>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</si>
  <si>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</si>
  <si>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</si>
  <si>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</si>
  <si>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</si>
  <si>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</si>
  <si>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</si>
  <si>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</si>
  <si>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</si>
  <si>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</si>
  <si>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</si>
  <si>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</si>
  <si>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</si>
  <si>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</si>
  <si>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</si>
  <si>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</si>
  <si>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</si>
  <si>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</si>
  <si>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</si>
  <si>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</si>
  <si>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</si>
  <si>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</si>
  <si>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</si>
  <si>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</si>
  <si>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</si>
  <si>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</si>
  <si>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</si>
  <si>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</si>
  <si>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</si>
  <si>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</si>
  <si>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</si>
  <si>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</si>
  <si>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</si>
  <si>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</si>
  <si>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</si>
  <si>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</si>
  <si>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</si>
  <si>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</si>
  <si>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</si>
  <si>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</si>
  <si>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</si>
  <si>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</si>
  <si>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</si>
  <si>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</si>
  <si>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</si>
  <si>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</si>
  <si>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</si>
  <si>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</si>
  <si>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</si>
  <si>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</si>
  <si>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</si>
  <si>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</si>
  <si>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</si>
  <si>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</si>
  <si>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</si>
  <si>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</si>
  <si>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</si>
  <si>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</si>
  <si>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</si>
  <si>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</si>
  <si>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</si>
  <si>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</si>
  <si>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</si>
  <si>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</si>
  <si>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</si>
  <si>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</si>
  <si>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</si>
  <si>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</si>
  <si>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</si>
  <si>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</si>
  <si>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</si>
  <si>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</si>
  <si>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</si>
  <si>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</si>
  <si>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</si>
  <si>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</si>
  <si>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</si>
  <si>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</si>
  <si>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</si>
  <si>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</si>
  <si>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</si>
  <si>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</si>
  <si>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</si>
  <si>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</si>
  <si>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</si>
  <si>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</si>
  <si>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</si>
  <si>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</si>
  <si>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</si>
  <si>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</si>
  <si>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</si>
  <si>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</si>
  <si>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</si>
  <si>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</si>
  <si>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</si>
  <si>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</si>
  <si>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</si>
  <si>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</si>
  <si>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</si>
  <si>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</si>
  <si>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</si>
  <si>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</si>
  <si>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</si>
  <si>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</si>
  <si>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</si>
  <si>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</si>
  <si>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</si>
  <si>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</si>
  <si>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</si>
  <si>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</si>
  <si>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</si>
  <si>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</si>
  <si>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</si>
  <si>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</si>
  <si>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</si>
  <si>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</si>
  <si>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</si>
  <si>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</si>
  <si>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</si>
  <si>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</si>
  <si>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</si>
  <si>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</si>
  <si>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</si>
  <si>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</si>
  <si>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</si>
  <si>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</si>
  <si>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</si>
  <si>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</si>
  <si>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</si>
  <si>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</si>
  <si>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</si>
  <si>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</si>
  <si>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</si>
  <si>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</si>
  <si>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</si>
  <si>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</si>
  <si>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</si>
  <si>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</si>
  <si>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</si>
  <si>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</si>
  <si>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</si>
  <si>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</si>
  <si>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</si>
  <si>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</si>
  <si>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</si>
  <si>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</si>
  <si>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</si>
  <si>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</si>
  <si>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</si>
  <si>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</si>
  <si>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</si>
  <si>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</si>
  <si>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</si>
  <si>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</si>
  <si>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</si>
  <si>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</si>
  <si>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</si>
  <si>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</si>
  <si>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</si>
  <si>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</si>
  <si>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</si>
  <si>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</si>
  <si>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</si>
  <si>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</si>
  <si>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</si>
  <si>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</si>
  <si>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</si>
  <si>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</si>
  <si>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</si>
  <si>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</si>
  <si>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</si>
  <si>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</si>
  <si>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</si>
  <si>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</si>
  <si>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</si>
  <si>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</si>
  <si>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</si>
  <si>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</si>
  <si>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</si>
  <si>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</si>
  <si>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</si>
  <si>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</si>
  <si>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</si>
  <si>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</si>
  <si>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</si>
  <si>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</si>
  <si>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</si>
  <si>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</si>
  <si>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</si>
  <si>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</si>
  <si>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</si>
  <si>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</si>
  <si>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</si>
  <si>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</si>
  <si>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</si>
  <si>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</si>
  <si>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</si>
  <si>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</si>
  <si>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</si>
  <si>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</si>
  <si>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</si>
  <si>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</si>
  <si>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</si>
  <si>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</si>
  <si>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</si>
  <si>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</si>
  <si>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</si>
  <si>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</si>
  <si>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</si>
  <si>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</si>
  <si>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</si>
  <si>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</si>
  <si>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</si>
  <si>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</si>
  <si>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</si>
  <si>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</si>
  <si>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</si>
  <si>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</si>
  <si>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</si>
  <si>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</si>
  <si>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</si>
  <si>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</si>
  <si>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</si>
  <si>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</si>
  <si>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</si>
  <si>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</si>
  <si>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</si>
  <si>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</si>
  <si>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</si>
  <si>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</si>
  <si>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</si>
  <si>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</si>
  <si>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</si>
  <si>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</si>
  <si>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</si>
  <si>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</si>
  <si>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</si>
  <si>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</si>
  <si>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</si>
  <si>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</si>
  <si>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</si>
  <si>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</si>
  <si>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</si>
  <si>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</si>
  <si>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</si>
  <si>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</si>
  <si>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</si>
  <si>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</si>
  <si>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</si>
  <si>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</si>
  <si>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</si>
  <si>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</si>
  <si>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</si>
  <si>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</si>
  <si>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</si>
  <si>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</si>
  <si>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</si>
  <si>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</si>
  <si>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</si>
  <si>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</si>
  <si>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</si>
  <si>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</si>
  <si>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</si>
  <si>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</si>
  <si>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</si>
  <si>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</si>
  <si>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</si>
  <si>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</si>
  <si>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</si>
  <si>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</si>
  <si>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</si>
  <si>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</si>
  <si>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</si>
  <si>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</si>
  <si>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</si>
  <si>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</si>
  <si>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</si>
  <si>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</si>
  <si>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</si>
  <si>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</si>
  <si>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</si>
  <si>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</si>
  <si>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</si>
  <si>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</si>
  <si>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</si>
  <si>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</si>
  <si>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</si>
  <si>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</si>
  <si>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</si>
  <si>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</si>
  <si>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</si>
  <si>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</si>
  <si>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</si>
  <si>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</si>
  <si>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</si>
  <si>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</si>
  <si>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</si>
  <si>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</si>
  <si>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</si>
  <si>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</si>
  <si>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</si>
  <si>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</si>
  <si>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</si>
  <si>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</si>
  <si>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</si>
  <si>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</si>
  <si>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</si>
  <si>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</si>
  <si>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</si>
  <si>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</si>
  <si>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</si>
  <si>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</si>
  <si>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</si>
  <si>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</si>
  <si>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</si>
  <si>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</si>
  <si>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</si>
  <si>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</si>
  <si>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</si>
  <si>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</si>
  <si>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</si>
  <si>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</si>
  <si>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</si>
  <si>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</si>
  <si>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</si>
  <si>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</si>
  <si>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</si>
  <si>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</si>
  <si>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</si>
  <si>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</si>
  <si>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</si>
  <si>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</si>
  <si>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</si>
  <si>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</si>
  <si>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</si>
  <si>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</si>
  <si>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</si>
  <si>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</si>
  <si>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</si>
  <si>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</si>
  <si>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</si>
  <si>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</si>
  <si>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</si>
  <si>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</si>
  <si>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</si>
  <si>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</si>
  <si>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</si>
  <si>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</si>
  <si>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</si>
  <si>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</si>
  <si>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</si>
  <si>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</si>
  <si>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</si>
  <si>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</si>
  <si>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</si>
  <si>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</si>
  <si>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</si>
  <si>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</si>
  <si>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</si>
  <si>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</si>
  <si>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</si>
  <si>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</si>
  <si>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</si>
  <si>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</si>
  <si>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</si>
  <si>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</si>
  <si>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</si>
  <si>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</si>
  <si>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</si>
  <si>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</si>
  <si>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</si>
  <si>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</si>
  <si>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</si>
  <si>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</si>
  <si>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</si>
  <si>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</si>
  <si>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</si>
  <si>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</si>
  <si>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</si>
  <si>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</si>
  <si>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</si>
  <si>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</si>
  <si>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</si>
  <si>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</si>
  <si>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</si>
  <si>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</si>
  <si>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</si>
  <si>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</si>
  <si>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</si>
  <si>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</si>
  <si>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</si>
  <si>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</si>
  <si>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</si>
  <si>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</si>
  <si>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</si>
  <si>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</si>
  <si>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</si>
  <si>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</si>
  <si>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</si>
  <si>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</si>
  <si>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</si>
  <si>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</si>
  <si>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</si>
  <si>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</si>
  <si>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</si>
  <si>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</si>
  <si>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</si>
  <si>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</si>
  <si>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</si>
  <si>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</si>
  <si>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</si>
  <si>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</si>
  <si>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</si>
  <si>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</si>
  <si>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</si>
  <si>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</si>
  <si>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</si>
  <si>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</si>
  <si>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</si>
  <si>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</si>
  <si>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</si>
  <si>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</si>
  <si>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</si>
  <si>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</si>
  <si>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</si>
  <si>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</si>
  <si>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</si>
  <si>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</si>
  <si>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</si>
  <si>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</si>
  <si>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</si>
  <si>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</si>
  <si>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</si>
  <si>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</si>
  <si>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</si>
  <si>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</si>
  <si>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</si>
  <si>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</si>
  <si>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</si>
  <si>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</si>
  <si>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</si>
  <si>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</si>
  <si>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</si>
  <si>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</si>
  <si>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</si>
  <si>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</si>
  <si>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</si>
  <si>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</si>
  <si>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</si>
  <si>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</si>
  <si>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</si>
  <si>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</si>
  <si>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</si>
  <si>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</si>
  <si>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</si>
  <si>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</si>
  <si>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</si>
  <si>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</si>
  <si>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</si>
  <si>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</si>
  <si>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</si>
  <si>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</si>
  <si>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</si>
  <si>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</si>
  <si>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</si>
  <si>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</si>
  <si>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</si>
  <si>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</si>
  <si>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</si>
  <si>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</si>
  <si>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</si>
  <si>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</si>
  <si>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</si>
  <si>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</si>
  <si>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</si>
  <si>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</si>
  <si>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</si>
  <si>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</si>
  <si>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</si>
  <si>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</si>
  <si>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</si>
  <si>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</si>
  <si>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</si>
  <si>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</si>
  <si>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</si>
  <si>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</si>
  <si>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</si>
  <si>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</si>
  <si>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</si>
  <si>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</si>
  <si>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</si>
  <si>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</si>
  <si>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</si>
  <si>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</si>
  <si>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</si>
  <si>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</si>
  <si>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</si>
  <si>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</si>
  <si>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</si>
  <si>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</si>
  <si>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</si>
  <si>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</si>
  <si>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</si>
  <si>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</si>
  <si>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</si>
  <si>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</si>
  <si>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</si>
  <si>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</si>
  <si>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</si>
  <si>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</si>
  <si>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</si>
  <si>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</si>
  <si>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</si>
  <si>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</si>
  <si>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</si>
  <si>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</si>
  <si>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</si>
  <si>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</si>
  <si>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</si>
  <si>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</si>
  <si>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</si>
  <si>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</si>
  <si>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</si>
  <si>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</si>
  <si>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</si>
  <si>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</si>
  <si>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</si>
  <si>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</si>
  <si>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</si>
  <si>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</si>
  <si>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</si>
  <si>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</si>
  <si>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</si>
  <si>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</si>
  <si>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</si>
  <si>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</si>
  <si>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</si>
  <si>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</si>
  <si>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</si>
  <si>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</si>
  <si>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</si>
  <si>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</si>
  <si>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</si>
  <si>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</si>
  <si>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</si>
  <si>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</si>
  <si>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</si>
  <si>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</si>
  <si>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</si>
  <si>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</si>
  <si>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</si>
  <si>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</si>
  <si>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</si>
  <si>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</si>
  <si>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</si>
  <si>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</si>
  <si>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</si>
  <si>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</si>
  <si>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</si>
  <si>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</si>
  <si>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</si>
  <si>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</si>
  <si>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</si>
  <si>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</si>
  <si>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</si>
  <si>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</si>
  <si>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</si>
  <si>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</si>
  <si>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</si>
  <si>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</si>
  <si>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</si>
  <si>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</si>
  <si>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</si>
  <si>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</si>
  <si>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</si>
  <si>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</si>
  <si>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</si>
  <si>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</si>
  <si>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</si>
  <si>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</si>
  <si>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</si>
  <si>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</si>
  <si>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</si>
  <si>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</si>
  <si>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</si>
  <si>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</si>
  <si>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</si>
  <si>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</si>
  <si>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</si>
  <si>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</si>
  <si>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</si>
  <si>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</si>
  <si>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</si>
  <si>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</si>
  <si>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</si>
  <si>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</si>
  <si>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</si>
  <si>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</si>
  <si>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</si>
  <si>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</si>
  <si>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</si>
  <si>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</si>
  <si>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</si>
  <si>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</si>
  <si>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</si>
  <si>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</si>
  <si>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</si>
  <si>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</si>
  <si>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</si>
  <si>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</si>
  <si>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</si>
  <si>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</si>
  <si>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</si>
  <si>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</si>
  <si>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</si>
  <si>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</si>
  <si>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</si>
  <si>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</si>
  <si>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</si>
  <si>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</si>
  <si>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</si>
  <si>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</si>
  <si>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</si>
  <si>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</si>
  <si>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</si>
  <si>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</si>
  <si>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</si>
  <si>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</si>
  <si>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</si>
  <si>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</si>
  <si>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</si>
  <si>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</si>
  <si>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</si>
  <si>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</si>
  <si>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</si>
  <si>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</si>
  <si>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</si>
  <si>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</si>
  <si>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</si>
  <si>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</si>
  <si>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</si>
  <si>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</si>
  <si>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</si>
  <si>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</si>
  <si>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</si>
  <si>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</si>
  <si>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</si>
  <si>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</si>
  <si>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</si>
  <si>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</si>
  <si>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</si>
  <si>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</si>
  <si>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</si>
  <si>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</si>
  <si>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</si>
  <si>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</si>
  <si>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</si>
  <si>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</si>
  <si>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</si>
  <si>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</si>
  <si>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</si>
  <si>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</si>
  <si>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</si>
  <si>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</si>
  <si>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</si>
  <si>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</si>
  <si>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</si>
  <si>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</si>
  <si>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</si>
  <si>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</si>
  <si>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</si>
  <si>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</si>
  <si>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</si>
  <si>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</si>
  <si>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</si>
  <si>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</si>
  <si>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</si>
  <si>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</si>
  <si>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</si>
  <si>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</si>
  <si>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</si>
  <si>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</si>
  <si>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</si>
  <si>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</si>
  <si>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</si>
  <si>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</si>
  <si>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</si>
  <si>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</si>
  <si>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</si>
  <si>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</si>
  <si>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</si>
  <si>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</si>
  <si>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</si>
  <si>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</si>
  <si>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</si>
  <si>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</si>
  <si>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</si>
  <si>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</si>
  <si>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</si>
  <si>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</si>
  <si>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</si>
  <si>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</si>
  <si>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</si>
  <si>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</si>
  <si>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</si>
  <si>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</si>
  <si>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</si>
  <si>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</si>
  <si>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</si>
  <si>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</si>
  <si>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</si>
  <si>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</si>
  <si>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</si>
  <si>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</si>
  <si>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</si>
  <si>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</si>
  <si>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</si>
  <si>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</si>
  <si>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</si>
  <si>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</si>
  <si>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</si>
  <si>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</si>
  <si>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</si>
  <si>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</si>
  <si>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</si>
  <si>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</si>
  <si>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</si>
  <si>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</si>
  <si>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</si>
  <si>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</si>
  <si>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</si>
  <si>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</si>
  <si>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</si>
  <si>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</si>
  <si>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</si>
  <si>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</si>
  <si>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</si>
  <si>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</si>
  <si>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</si>
  <si>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</si>
  <si>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</si>
  <si>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</si>
  <si>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</si>
  <si>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</si>
  <si>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</si>
  <si>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</si>
  <si>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</si>
  <si>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</si>
  <si>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</si>
  <si>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</si>
  <si>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</si>
  <si>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</si>
  <si>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</si>
  <si>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</si>
  <si>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</si>
  <si>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</si>
  <si>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</si>
  <si>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</si>
  <si>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</si>
  <si>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</si>
  <si>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</si>
  <si>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</si>
  <si>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</si>
  <si>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</si>
  <si>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</si>
  <si>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</si>
  <si>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</si>
  <si>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</si>
  <si>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</si>
  <si>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</si>
  <si>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</si>
  <si>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</si>
  <si>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</si>
  <si>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</si>
  <si>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</si>
  <si>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</si>
  <si>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</si>
  <si>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</si>
  <si>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</si>
  <si>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</si>
  <si>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</si>
  <si>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</si>
  <si>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</si>
  <si>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</si>
  <si>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</si>
  <si>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</si>
  <si>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</si>
  <si>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</si>
  <si>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</si>
  <si>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</si>
  <si>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</si>
  <si>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</si>
  <si>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</si>
  <si>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</si>
  <si>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</si>
  <si>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</si>
  <si>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</si>
  <si>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</si>
  <si>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</si>
  <si>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</si>
  <si>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</si>
  <si>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</si>
  <si>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</si>
  <si>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</si>
  <si>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</si>
  <si>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</si>
  <si>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</si>
  <si>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</si>
  <si>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</si>
  <si>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</si>
  <si>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</si>
  <si>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</si>
  <si>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</si>
  <si>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</si>
  <si>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</si>
  <si>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</si>
  <si>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</si>
  <si>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</si>
  <si>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</si>
  <si>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</si>
  <si>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</si>
  <si>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</si>
  <si>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</si>
  <si>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</si>
  <si>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</si>
  <si>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</si>
  <si>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</si>
  <si>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</si>
  <si>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</si>
  <si>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</si>
  <si>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</si>
  <si>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</si>
  <si>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</si>
  <si>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</si>
  <si>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</si>
  <si>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</si>
  <si>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</si>
  <si>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</si>
  <si>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</si>
  <si>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</si>
  <si>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</si>
  <si>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</si>
  <si>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</si>
  <si>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</si>
  <si>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</si>
  <si>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</si>
  <si>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</si>
  <si>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</si>
  <si>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</si>
  <si>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</si>
  <si>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</si>
  <si>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</si>
  <si>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</si>
  <si>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</si>
  <si>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</si>
  <si>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</si>
  <si>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</si>
  <si>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</si>
  <si>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</si>
  <si>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</si>
  <si>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</si>
  <si>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</si>
  <si>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</si>
  <si>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</si>
  <si>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</si>
  <si>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</si>
  <si>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</si>
  <si>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</si>
  <si>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</si>
  <si>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</si>
  <si>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</si>
  <si>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</si>
  <si>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</si>
  <si>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</si>
  <si>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</si>
  <si>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</si>
  <si>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</si>
  <si>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</si>
  <si>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</si>
  <si>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</si>
  <si>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</si>
  <si>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</si>
  <si>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</si>
  <si>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</si>
  <si>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</si>
  <si>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</si>
  <si>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</si>
  <si>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</si>
  <si>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</si>
  <si>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</si>
  <si>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</si>
  <si>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</si>
  <si>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</si>
  <si>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</si>
  <si>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</si>
  <si>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</si>
  <si>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</si>
  <si>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</si>
  <si>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</si>
  <si>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</si>
  <si>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</si>
  <si>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</si>
  <si>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</si>
  <si>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</si>
  <si>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</si>
  <si>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</si>
  <si>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</si>
  <si>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</si>
  <si>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</si>
  <si>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</si>
  <si>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</si>
  <si>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</si>
  <si>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</si>
  <si>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</si>
  <si>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</si>
  <si>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</si>
  <si>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</si>
  <si>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</si>
  <si>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</si>
  <si>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</si>
  <si>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</si>
  <si>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</si>
  <si>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</si>
  <si>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</si>
  <si>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</si>
  <si>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</si>
  <si>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</si>
  <si>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</si>
  <si>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</si>
  <si>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</si>
  <si>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</si>
  <si>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</si>
  <si>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</si>
  <si>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</si>
  <si>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</si>
  <si>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</si>
  <si>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</si>
  <si>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</si>
  <si>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</si>
  <si>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</si>
  <si>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</si>
  <si>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</si>
  <si>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</si>
  <si>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</si>
  <si>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</si>
  <si>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</si>
  <si>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</si>
  <si>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</si>
  <si>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</si>
  <si>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</si>
  <si>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</si>
  <si>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</si>
  <si>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</si>
  <si>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</si>
  <si>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</si>
  <si>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</si>
  <si>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</si>
  <si>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</si>
  <si>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</si>
  <si>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</si>
  <si>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</si>
  <si>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</si>
  <si>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</si>
  <si>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</si>
  <si>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</si>
  <si>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</si>
  <si>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</si>
  <si>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</si>
  <si>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</si>
  <si>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</si>
  <si>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</si>
  <si>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</si>
  <si>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</si>
  <si>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</si>
  <si>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</si>
  <si>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</si>
  <si>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</si>
  <si>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</si>
  <si>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</si>
  <si>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</si>
  <si>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</si>
  <si>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</si>
  <si>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</si>
  <si>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</si>
  <si>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</si>
  <si>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</si>
  <si>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</si>
  <si>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</si>
  <si>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</si>
  <si>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</si>
  <si>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</si>
  <si>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</si>
  <si>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</si>
  <si>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</si>
  <si>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</si>
  <si>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</si>
  <si>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</si>
  <si>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</si>
  <si>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</si>
  <si>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</si>
  <si>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</si>
  <si>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</si>
  <si>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</si>
  <si>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</si>
  <si>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</si>
  <si>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</si>
  <si>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</si>
  <si>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</si>
  <si>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</si>
  <si>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</si>
  <si>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</si>
  <si>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</si>
  <si>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</si>
  <si>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</si>
  <si>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</si>
  <si>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</si>
  <si>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</si>
  <si>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</si>
  <si>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</si>
  <si>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</si>
  <si>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</si>
  <si>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</si>
  <si>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</si>
  <si>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</si>
  <si>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</si>
  <si>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</si>
  <si>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</si>
  <si>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</si>
  <si>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</si>
  <si>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</si>
  <si>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</si>
  <si>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</si>
  <si>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</si>
  <si>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</si>
  <si>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</si>
  <si>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</si>
  <si>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</si>
  <si>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</si>
  <si>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</si>
  <si>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</si>
  <si>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</si>
  <si>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</si>
  <si>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</si>
  <si>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</si>
  <si>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</si>
  <si>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</si>
  <si>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</si>
  <si>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</si>
  <si>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</si>
  <si>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</si>
  <si>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</si>
  <si>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</si>
  <si>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</si>
  <si>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</si>
  <si>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</si>
  <si>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</si>
  <si>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</si>
  <si>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</si>
  <si>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</si>
  <si>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</si>
  <si>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</si>
  <si>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</si>
  <si>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</si>
  <si>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</si>
  <si>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</si>
  <si>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</si>
  <si>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</si>
  <si>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</si>
  <si>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</si>
  <si>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</si>
  <si>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</si>
  <si>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</si>
  <si>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</si>
  <si>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</si>
  <si>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</si>
  <si>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</si>
  <si>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</si>
  <si>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</si>
  <si>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</si>
  <si>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</si>
  <si>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</si>
  <si>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</si>
  <si>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</si>
  <si>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</si>
  <si>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</si>
  <si>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</si>
  <si>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</si>
  <si>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</si>
  <si>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</si>
  <si>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</si>
  <si>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</si>
  <si>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</si>
  <si>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</si>
  <si>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</si>
  <si>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</si>
  <si>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</si>
  <si>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</si>
  <si>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</si>
  <si>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</si>
  <si>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</si>
  <si>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</si>
  <si>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</si>
  <si>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</si>
  <si>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</si>
  <si>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</si>
  <si>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</si>
  <si>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</si>
  <si>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</si>
  <si>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</si>
  <si>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</si>
  <si>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</si>
  <si>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</si>
  <si>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</si>
  <si>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</si>
  <si>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</si>
  <si>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</si>
  <si>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</si>
  <si>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</si>
  <si>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</si>
  <si>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</si>
  <si>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</si>
  <si>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</si>
  <si>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</si>
  <si>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</si>
  <si>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</si>
  <si>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</si>
  <si>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</si>
  <si>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</si>
  <si>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</si>
  <si>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</si>
  <si>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</si>
  <si>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</si>
  <si>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</si>
  <si>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</si>
  <si>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</si>
  <si>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</si>
  <si>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</si>
  <si>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</si>
  <si>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</si>
  <si>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</si>
  <si>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</si>
  <si>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</si>
  <si>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</si>
  <si>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</si>
  <si>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</si>
  <si>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</si>
  <si>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</si>
  <si>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</si>
  <si>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</si>
  <si>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</si>
  <si>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</si>
  <si>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</si>
  <si>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</si>
  <si>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</si>
  <si>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</si>
  <si>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</si>
  <si>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</si>
  <si>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</si>
  <si>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</si>
  <si>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</si>
  <si>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</si>
  <si>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</si>
  <si>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</si>
  <si>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</si>
  <si>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</si>
  <si>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</si>
  <si>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</si>
  <si>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</si>
  <si>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</si>
  <si>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</si>
  <si>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</si>
  <si>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</si>
  <si>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</si>
  <si>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</si>
  <si>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</si>
  <si>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</si>
  <si>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</si>
  <si>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</si>
  <si>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</si>
  <si>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</si>
  <si>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</si>
  <si>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</si>
  <si>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</si>
  <si>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</si>
  <si>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</si>
  <si>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</si>
  <si>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</si>
  <si>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</si>
  <si>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</si>
  <si>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</si>
  <si>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</si>
  <si>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</si>
  <si>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</si>
  <si>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</si>
  <si>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</si>
  <si>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</si>
  <si>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</si>
  <si>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</si>
  <si>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</si>
  <si>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</si>
  <si>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</si>
  <si>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</si>
  <si>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</si>
  <si>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</si>
  <si>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</si>
  <si>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</si>
  <si>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</si>
  <si>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</si>
  <si>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</si>
  <si>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</si>
  <si>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</si>
  <si>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</si>
  <si>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</si>
  <si>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</si>
  <si>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</si>
  <si>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</si>
  <si>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</si>
  <si>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</si>
  <si>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</si>
  <si>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</si>
  <si>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</si>
  <si>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</si>
  <si>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</si>
  <si>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</si>
  <si>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</si>
  <si>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</si>
  <si>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</si>
  <si>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</si>
  <si>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</si>
  <si>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</si>
  <si>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</si>
  <si>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</si>
  <si>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</si>
  <si>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</si>
  <si>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</si>
  <si>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</si>
  <si>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</si>
  <si>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</si>
  <si>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</si>
  <si>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</si>
  <si>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</si>
  <si>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</si>
  <si>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</si>
  <si>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</si>
  <si>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</si>
  <si>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</si>
  <si>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</si>
  <si>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</si>
  <si>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</si>
  <si>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</si>
  <si>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</si>
  <si>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</si>
  <si>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</si>
  <si>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</si>
  <si>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</si>
  <si>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</si>
  <si>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</si>
  <si>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</si>
  <si>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</si>
  <si>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</si>
  <si>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</si>
  <si>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</si>
  <si>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</si>
  <si>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</si>
  <si>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</si>
  <si>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</si>
  <si>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</si>
  <si>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</si>
  <si>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</si>
  <si>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</si>
  <si>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</si>
  <si>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</si>
  <si>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</si>
  <si>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</si>
  <si>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</si>
  <si>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</si>
  <si>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</si>
  <si>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</si>
  <si>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</si>
  <si>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</si>
  <si>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</si>
  <si>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</si>
  <si>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</si>
  <si>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</si>
  <si>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</si>
  <si>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</si>
  <si>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</si>
  <si>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</si>
  <si>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</si>
  <si>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</si>
  <si>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</si>
  <si>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</si>
  <si>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</si>
  <si>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</si>
  <si>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</si>
  <si>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</si>
  <si>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</si>
  <si>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</si>
  <si>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</si>
  <si>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</si>
  <si>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</si>
  <si>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</si>
  <si>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</si>
  <si>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</si>
  <si>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</si>
  <si>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</si>
  <si>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</si>
  <si>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</si>
  <si>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</si>
  <si>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</si>
  <si>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</si>
  <si>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</si>
  <si>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</si>
  <si>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</si>
  <si>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</si>
  <si>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</si>
  <si>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</si>
  <si>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</si>
  <si>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</si>
  <si>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</si>
  <si>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</si>
  <si>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</si>
  <si>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</si>
  <si>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</si>
  <si>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</si>
  <si>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</si>
  <si>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</si>
  <si>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</si>
  <si>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</si>
  <si>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</si>
  <si>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</si>
  <si>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</si>
  <si>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</si>
  <si>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</si>
  <si>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</si>
  <si>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</si>
  <si>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</si>
  <si>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</si>
  <si>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</si>
  <si>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</si>
  <si>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</si>
  <si>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</si>
  <si>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</si>
  <si>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</si>
  <si>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</si>
  <si>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</si>
  <si>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</si>
  <si>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</si>
  <si>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</si>
  <si>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</si>
  <si>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</si>
  <si>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</si>
  <si>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</si>
  <si>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</si>
  <si>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</si>
  <si>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</si>
  <si>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</si>
  <si>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</si>
  <si>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</si>
  <si>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</si>
  <si>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</si>
  <si>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</si>
  <si>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</si>
  <si>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</si>
  <si>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</si>
  <si>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</si>
  <si>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</si>
  <si>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</si>
  <si>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</si>
  <si>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</si>
  <si>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</si>
  <si>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</si>
  <si>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</si>
  <si>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</si>
  <si>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</si>
  <si>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</si>
  <si>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</si>
  <si>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</si>
  <si>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</si>
  <si>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</si>
  <si>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</si>
  <si>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</si>
  <si>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</si>
  <si>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</si>
  <si>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</si>
  <si>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</si>
  <si>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</si>
  <si>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</si>
  <si>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</si>
  <si>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</si>
  <si>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</si>
  <si>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</si>
  <si>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</si>
  <si>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</si>
  <si>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</si>
  <si>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</si>
  <si>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</si>
  <si>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</si>
  <si>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</si>
  <si>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</si>
  <si>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</si>
  <si>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</si>
  <si>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</si>
  <si>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</si>
  <si>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</si>
  <si>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</si>
  <si>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</si>
  <si>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</si>
  <si>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</si>
  <si>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</si>
  <si>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</si>
  <si>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</si>
  <si>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</si>
  <si>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</si>
  <si>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</si>
  <si>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</si>
  <si>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</si>
  <si>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</si>
  <si>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</si>
  <si>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</si>
  <si>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</si>
  <si>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</si>
  <si>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</si>
  <si>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</si>
  <si>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</si>
  <si>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</si>
  <si>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</si>
  <si>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</si>
  <si>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</si>
  <si>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</si>
  <si>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</si>
  <si>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</si>
  <si>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</si>
  <si>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</si>
  <si>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</si>
  <si>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</si>
  <si>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</si>
  <si>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</si>
  <si>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</si>
  <si>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</si>
  <si>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</si>
  <si>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</si>
  <si>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</si>
  <si>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</si>
  <si>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</si>
  <si>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</si>
  <si>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</si>
  <si>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</si>
  <si>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</si>
  <si>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</si>
  <si>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</si>
  <si>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</si>
  <si>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</si>
  <si>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</si>
  <si>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</si>
  <si>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</si>
  <si>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</si>
  <si>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</si>
  <si>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</si>
  <si>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</si>
  <si>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</si>
  <si>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</si>
  <si>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</si>
  <si>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</si>
  <si>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</si>
  <si>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</si>
  <si>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</si>
  <si>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</si>
  <si>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</si>
  <si>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</si>
  <si>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</si>
  <si>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</si>
  <si>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</si>
  <si>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</si>
  <si>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</si>
  <si>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</si>
  <si>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</si>
  <si>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</si>
  <si>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</si>
  <si>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</si>
  <si>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</si>
  <si>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</si>
  <si>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</si>
  <si>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</si>
  <si>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</si>
  <si>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</si>
  <si>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</si>
  <si>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</si>
  <si>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</si>
  <si>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</si>
  <si>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</si>
  <si>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</si>
  <si>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</si>
  <si>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</si>
  <si>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</si>
  <si>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</si>
  <si>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</si>
  <si>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</si>
  <si>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</si>
  <si>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</si>
  <si>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</si>
  <si>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</si>
  <si>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</si>
  <si>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</si>
  <si>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</si>
  <si>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</si>
  <si>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</si>
  <si>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</si>
  <si>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</si>
  <si>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</si>
  <si>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</si>
  <si>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</si>
  <si>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</si>
  <si>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</si>
  <si>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</si>
  <si>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</si>
  <si>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</si>
  <si>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</si>
  <si>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</si>
  <si>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</si>
  <si>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</si>
  <si>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</si>
  <si>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</si>
  <si>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</si>
  <si>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</si>
  <si>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</si>
  <si>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</si>
  <si>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</si>
  <si>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</si>
  <si>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</si>
  <si>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</si>
  <si>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</si>
  <si>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</si>
  <si>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</si>
  <si>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</si>
  <si>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</si>
  <si>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</si>
  <si>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</si>
  <si>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</si>
  <si>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</si>
  <si>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</si>
  <si>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</si>
  <si>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</si>
  <si>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</si>
  <si>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</si>
  <si>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</si>
  <si>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</si>
  <si>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</si>
  <si>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</si>
  <si>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</si>
  <si>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</si>
  <si>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</si>
  <si>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</si>
  <si>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</si>
  <si>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</si>
  <si>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</si>
  <si>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</si>
  <si>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</si>
  <si>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</si>
  <si>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</si>
  <si>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</si>
  <si>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</si>
  <si>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</si>
  <si>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</si>
  <si>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</si>
  <si>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</si>
  <si>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</si>
  <si>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</si>
  <si>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</si>
  <si>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</si>
  <si>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</si>
  <si>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</si>
  <si>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</si>
  <si>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</si>
  <si>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</si>
  <si>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</si>
  <si>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</si>
  <si>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</si>
  <si>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</si>
  <si>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</si>
  <si>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</si>
  <si>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</si>
  <si>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</si>
  <si>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</si>
  <si>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</si>
  <si>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</si>
  <si>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</si>
  <si>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</si>
  <si>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</si>
  <si>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</si>
  <si>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</si>
  <si>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</si>
  <si>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</si>
  <si>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</si>
  <si>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</si>
  <si>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</si>
  <si>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</si>
  <si>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</si>
  <si>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</si>
  <si>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</si>
  <si>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</si>
  <si>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</si>
  <si>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</si>
  <si>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</si>
  <si>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</si>
  <si>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</si>
  <si>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</si>
  <si>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</si>
  <si>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</si>
  <si>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</si>
  <si>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</si>
  <si>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</si>
  <si>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</si>
  <si>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</si>
  <si>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</si>
  <si>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</si>
  <si>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</si>
  <si>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</si>
  <si>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</si>
  <si>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</si>
  <si>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</si>
  <si>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</si>
  <si>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</si>
  <si>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</si>
  <si>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</si>
  <si>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</si>
  <si>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</si>
  <si>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</si>
  <si>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</si>
  <si>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</si>
  <si>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</si>
  <si>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</si>
  <si>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</si>
  <si>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</si>
  <si>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</si>
  <si>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</si>
  <si>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</si>
  <si>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</si>
  <si>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</si>
  <si>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</si>
  <si>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</si>
  <si>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</si>
  <si>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</si>
  <si>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</si>
  <si>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</si>
  <si>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</si>
  <si>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</si>
  <si>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</si>
  <si>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</si>
  <si>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</si>
  <si>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</si>
  <si>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</si>
  <si>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</si>
  <si>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</si>
  <si>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</si>
  <si>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</si>
  <si>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</si>
  <si>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</si>
  <si>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</si>
  <si>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</si>
  <si>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</si>
  <si>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</si>
  <si>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</si>
  <si>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</si>
  <si>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</si>
  <si>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</si>
  <si>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</si>
  <si>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</si>
  <si>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</si>
  <si>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</si>
  <si>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</si>
  <si>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</si>
  <si>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</si>
  <si>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</si>
  <si>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</si>
  <si>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</si>
  <si>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</si>
  <si>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</si>
  <si>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</si>
  <si>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</si>
  <si>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</si>
  <si>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</si>
  <si>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</si>
  <si>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</si>
  <si>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</si>
  <si>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</si>
  <si>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</si>
  <si>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</si>
  <si>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</si>
  <si>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</si>
  <si>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</si>
  <si>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</si>
  <si>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</si>
  <si>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</si>
  <si>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</si>
  <si>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</si>
  <si>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</si>
  <si>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</si>
  <si>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</si>
  <si>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</si>
  <si>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</si>
  <si>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</si>
  <si>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</si>
  <si>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</si>
  <si>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</si>
  <si>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</si>
  <si>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</si>
  <si>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</si>
  <si>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</si>
  <si>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</si>
  <si>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</si>
  <si>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</si>
  <si>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</si>
  <si>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</si>
  <si>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</si>
  <si>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</si>
  <si>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</si>
  <si>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</si>
  <si>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</si>
  <si>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</si>
  <si>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</si>
  <si>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</si>
  <si>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</si>
  <si>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</si>
  <si>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</si>
  <si>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</si>
  <si>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</si>
  <si>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</si>
  <si>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</si>
  <si>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</si>
  <si>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</si>
  <si>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</si>
  <si>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</si>
  <si>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</si>
  <si>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</si>
  <si>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</si>
  <si>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</si>
  <si>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</si>
  <si>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</si>
  <si>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</si>
  <si>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</si>
  <si>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</si>
  <si>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</si>
  <si>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</si>
  <si>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</si>
  <si>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</si>
  <si>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</si>
  <si>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</si>
  <si>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</si>
  <si>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</si>
  <si>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</si>
  <si>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</si>
  <si>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</si>
  <si>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</si>
  <si>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</si>
  <si>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</si>
  <si>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</si>
  <si>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</si>
  <si>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</si>
  <si>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</si>
  <si>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</si>
  <si>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</si>
  <si>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</si>
  <si>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</si>
  <si>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</si>
  <si>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</si>
  <si>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</si>
  <si>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</si>
  <si>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</si>
  <si>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</si>
  <si>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</si>
  <si>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</si>
  <si>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</si>
  <si>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</si>
  <si>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</si>
  <si>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</si>
  <si>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</si>
  <si>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</si>
  <si>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</si>
  <si>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</si>
  <si>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</si>
  <si>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</si>
  <si>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</si>
  <si>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</si>
  <si>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</si>
  <si>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</si>
  <si>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</si>
  <si>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</si>
  <si>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</si>
  <si>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</si>
  <si>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</si>
  <si>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</si>
  <si>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</si>
  <si>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</si>
  <si>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</si>
  <si>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</si>
  <si>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</si>
  <si>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</si>
  <si>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</si>
  <si>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</si>
  <si>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</si>
  <si>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</si>
  <si>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</si>
  <si>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</si>
  <si>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</si>
  <si>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</si>
  <si>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</si>
  <si>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</si>
  <si>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</si>
  <si>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</si>
  <si>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</si>
  <si>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</si>
  <si>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</si>
  <si>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</si>
  <si>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</si>
  <si>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</si>
  <si>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</si>
  <si>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</si>
  <si>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</si>
  <si>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</si>
  <si>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</si>
  <si>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</si>
  <si>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</si>
  <si>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</si>
  <si>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</si>
  <si>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</si>
  <si>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</si>
  <si>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</si>
  <si>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</si>
  <si>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</si>
  <si>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</si>
  <si>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</si>
  <si>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</si>
  <si>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</si>
  <si>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</si>
  <si>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</si>
  <si>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</si>
  <si>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</si>
  <si>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</si>
  <si>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</si>
  <si>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</si>
  <si>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</si>
  <si>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</si>
  <si>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</si>
  <si>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</si>
  <si>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</si>
  <si>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</si>
  <si>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</si>
  <si>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</si>
  <si>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</si>
  <si>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</si>
  <si>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</si>
  <si>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</si>
  <si>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</si>
  <si>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</si>
  <si>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</si>
  <si>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</si>
  <si>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</si>
  <si>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</si>
  <si>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</si>
  <si>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</si>
  <si>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</si>
  <si>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</si>
  <si>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</si>
  <si>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</si>
  <si>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</si>
  <si>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</si>
  <si>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</si>
  <si>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</si>
  <si>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</si>
  <si>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</si>
  <si>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</si>
  <si>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</si>
  <si>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</si>
  <si>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</si>
  <si>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</si>
  <si>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</si>
  <si>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</si>
  <si>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</si>
  <si>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</si>
  <si>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</si>
  <si>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</si>
  <si>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</si>
  <si>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</si>
  <si>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</si>
  <si>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</si>
  <si>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</si>
  <si>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</si>
  <si>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</si>
  <si>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</si>
  <si>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</si>
  <si>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</si>
  <si>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</si>
  <si>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</si>
  <si>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</si>
  <si>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</si>
  <si>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</si>
  <si>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</si>
  <si>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</si>
  <si>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</si>
  <si>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</si>
  <si>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</si>
  <si>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</si>
  <si>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</si>
  <si>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</si>
  <si>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</si>
  <si>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</si>
  <si>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</si>
  <si>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</si>
  <si>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</si>
  <si>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</si>
  <si>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</si>
  <si>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</si>
  <si>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</si>
  <si>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</si>
  <si>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</si>
  <si>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</si>
  <si>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</si>
  <si>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</si>
  <si>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</si>
  <si>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</si>
  <si>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</si>
  <si>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</si>
  <si>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</si>
  <si>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</si>
  <si>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</si>
  <si>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</si>
  <si>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</si>
  <si>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</si>
  <si>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</si>
  <si>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</si>
  <si>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</si>
  <si>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</si>
  <si>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</si>
  <si>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</si>
  <si>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</si>
  <si>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</si>
  <si>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</si>
  <si>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</si>
  <si>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</si>
  <si>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</si>
  <si>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</si>
  <si>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</si>
  <si>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</si>
  <si>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</si>
  <si>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</si>
  <si>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</si>
  <si>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</si>
  <si>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</si>
  <si>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</si>
  <si>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</si>
  <si>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</si>
  <si>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</si>
  <si>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</si>
  <si>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</si>
  <si>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</si>
  <si>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</si>
  <si>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</si>
  <si>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</si>
  <si>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</si>
  <si>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</si>
  <si>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</si>
  <si>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</si>
  <si>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</si>
  <si>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</si>
  <si>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</si>
  <si>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</si>
  <si>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</si>
  <si>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</si>
  <si>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</si>
  <si>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</si>
  <si>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</si>
  <si>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</si>
  <si>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</si>
  <si>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</si>
  <si>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</si>
  <si>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</si>
  <si>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</si>
  <si>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</si>
  <si>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</si>
  <si>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</si>
  <si>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</si>
  <si>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</si>
  <si>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</si>
  <si>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</si>
  <si>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</si>
  <si>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</si>
  <si>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</si>
  <si>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</si>
  <si>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</si>
  <si>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</si>
  <si>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</si>
  <si>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</si>
  <si>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</si>
  <si>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</si>
  <si>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</si>
  <si>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</si>
  <si>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</si>
  <si>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</si>
  <si>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</si>
  <si>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</si>
  <si>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</si>
  <si>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</si>
  <si>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</si>
  <si>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</si>
  <si>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</si>
  <si>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</si>
  <si>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</si>
  <si>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</si>
  <si>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</si>
  <si>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</si>
  <si>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</si>
  <si>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</si>
  <si>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</si>
  <si>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</si>
  <si>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</si>
  <si>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</si>
  <si>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</si>
  <si>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</si>
  <si>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</si>
  <si>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</si>
  <si>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</si>
  <si>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</si>
  <si>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</si>
  <si>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</si>
  <si>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</si>
  <si>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</si>
  <si>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</si>
  <si>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</si>
  <si>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</si>
  <si>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</si>
  <si>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</si>
  <si>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</si>
  <si>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</si>
  <si>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</si>
  <si>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</si>
  <si>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</si>
  <si>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</si>
  <si>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</si>
  <si>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</si>
  <si>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</si>
  <si>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</si>
  <si>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</si>
  <si>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</si>
  <si>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</si>
  <si>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</si>
  <si>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</si>
  <si>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</si>
  <si>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</si>
  <si>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</si>
  <si>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</si>
  <si>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</si>
  <si>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</si>
  <si>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</si>
  <si>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</si>
  <si>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</si>
  <si>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</si>
  <si>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</si>
  <si>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</si>
  <si>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</si>
  <si>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</si>
  <si>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</si>
  <si>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</si>
  <si>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</si>
  <si>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</si>
  <si>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</si>
  <si>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</si>
  <si>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</si>
  <si>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</si>
  <si>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</si>
  <si>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</si>
  <si>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</si>
  <si>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</si>
  <si>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</si>
  <si>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</si>
  <si>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</si>
  <si>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</si>
  <si>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</si>
  <si>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</si>
  <si>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</si>
  <si>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</si>
  <si>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</si>
  <si>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</si>
  <si>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</si>
  <si>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</si>
  <si>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</si>
  <si>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</si>
  <si>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</si>
  <si>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</si>
  <si>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</si>
  <si>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</si>
  <si>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</si>
  <si>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</si>
  <si>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</si>
  <si>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</si>
  <si>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</si>
  <si>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</si>
  <si>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</si>
  <si>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</si>
  <si>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</si>
  <si>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</si>
  <si>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</si>
  <si>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</si>
  <si>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</si>
  <si>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</si>
  <si>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</si>
  <si>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</si>
  <si>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</si>
  <si>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</si>
  <si>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</si>
  <si>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</si>
  <si>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</si>
  <si>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</si>
  <si>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</si>
  <si>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</si>
  <si>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</si>
  <si>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</si>
  <si>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</si>
  <si>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</si>
  <si>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</si>
  <si>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</si>
  <si>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</si>
  <si>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</si>
  <si>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</si>
  <si>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</si>
  <si>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</si>
  <si>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</si>
  <si>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</si>
  <si>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</si>
  <si>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</si>
  <si>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</si>
  <si>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</si>
  <si>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</si>
  <si>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</si>
  <si>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</si>
  <si>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</si>
  <si>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</si>
  <si>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</si>
  <si>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</si>
  <si>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</si>
  <si>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</si>
  <si>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</si>
  <si>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</si>
  <si>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</si>
  <si>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</si>
  <si>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</si>
  <si>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</si>
  <si>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</si>
  <si>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</si>
  <si>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</si>
  <si>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</si>
  <si>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</si>
  <si>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</si>
  <si>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</si>
  <si>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</si>
  <si>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</si>
  <si>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</si>
  <si>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</si>
  <si>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</si>
  <si>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</si>
  <si>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</si>
  <si>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</si>
  <si>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</si>
  <si>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</si>
  <si>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</si>
  <si>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</si>
  <si>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</si>
  <si>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</si>
  <si>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</si>
  <si>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</si>
  <si>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</si>
  <si>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</si>
  <si>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</si>
  <si>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</si>
  <si>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</si>
  <si>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</si>
  <si>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</si>
  <si>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</si>
  <si>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</si>
  <si>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</si>
  <si>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</si>
  <si>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</si>
  <si>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</si>
  <si>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</si>
  <si>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</si>
  <si>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</si>
  <si>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</si>
  <si>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</si>
  <si>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</si>
  <si>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</si>
  <si>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</si>
  <si>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</si>
  <si>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</si>
  <si>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</si>
  <si>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</si>
  <si>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</si>
  <si>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</si>
  <si>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</si>
  <si>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</si>
  <si>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</si>
  <si>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</si>
  <si>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</si>
  <si>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</si>
  <si>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</si>
  <si>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</si>
  <si>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</si>
  <si>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</si>
  <si>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</si>
  <si>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</si>
  <si>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</si>
  <si>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</si>
  <si>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</si>
  <si>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</si>
  <si>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</si>
  <si>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</si>
  <si>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</si>
  <si>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</si>
  <si>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</si>
  <si>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</si>
  <si>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</si>
  <si>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</si>
  <si>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</si>
  <si>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</si>
  <si>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</si>
  <si>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</si>
  <si>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</si>
  <si>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</si>
  <si>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</si>
  <si>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</si>
  <si>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</si>
  <si>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</si>
  <si>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</si>
  <si>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</si>
  <si>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</si>
  <si>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</si>
  <si>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</si>
  <si>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</si>
  <si>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</si>
  <si>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</si>
  <si>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</si>
  <si>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</si>
  <si>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</si>
  <si>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</si>
  <si>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</si>
  <si>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</si>
  <si>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</si>
  <si>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</si>
  <si>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</si>
  <si>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</si>
  <si>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</si>
  <si>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</si>
  <si>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</si>
  <si>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</si>
  <si>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</si>
  <si>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</si>
  <si>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</si>
  <si>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</si>
  <si>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</si>
  <si>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</si>
  <si>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</si>
  <si>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</si>
  <si>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</si>
  <si>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</si>
  <si>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</si>
  <si>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</si>
  <si>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</si>
  <si>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</si>
  <si>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</si>
  <si>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</si>
  <si>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</si>
  <si>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</si>
  <si>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</si>
  <si>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</si>
  <si>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</si>
  <si>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</si>
  <si>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</si>
  <si>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</si>
  <si>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</si>
  <si>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</si>
  <si>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</si>
  <si>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</si>
  <si>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</si>
  <si>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</si>
  <si>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</si>
  <si>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</si>
  <si>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</si>
  <si>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</si>
  <si>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</si>
  <si>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</si>
  <si>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</si>
  <si>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</si>
  <si>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</si>
  <si>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</si>
  <si>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</si>
  <si>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</si>
  <si>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</si>
  <si>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</si>
  <si>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</si>
  <si>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</si>
  <si>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</si>
  <si>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</si>
  <si>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</si>
  <si>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</si>
  <si>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</si>
  <si>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</si>
  <si>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</si>
  <si>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</si>
  <si>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</si>
  <si>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</si>
  <si>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</si>
  <si>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</si>
  <si>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</si>
  <si>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</si>
  <si>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</si>
  <si>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</si>
  <si>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</si>
  <si>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</si>
  <si>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</si>
  <si>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</si>
  <si>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</si>
  <si>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</si>
  <si>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</si>
  <si>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</si>
  <si>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</si>
  <si>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</si>
  <si>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</si>
  <si>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</si>
  <si>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</si>
  <si>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</si>
  <si>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</si>
  <si>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</si>
  <si>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</si>
  <si>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</si>
  <si>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</si>
  <si>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</si>
  <si>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</si>
  <si>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</si>
  <si>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</si>
  <si>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</si>
  <si>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</si>
  <si>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</si>
  <si>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</si>
  <si>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</si>
  <si>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</si>
  <si>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</si>
  <si>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</si>
  <si>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</si>
  <si>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</si>
  <si>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</si>
  <si>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</si>
  <si>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</si>
  <si>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</si>
  <si>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</si>
  <si>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</si>
  <si>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</si>
  <si>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</si>
  <si>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</si>
  <si>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</si>
  <si>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</si>
  <si>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</si>
  <si>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</si>
  <si>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</si>
  <si>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</si>
  <si>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</si>
  <si>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</si>
  <si>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</si>
  <si>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</si>
  <si>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</si>
  <si>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</si>
  <si>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</si>
  <si>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</si>
  <si>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</si>
  <si>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</si>
  <si>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</si>
  <si>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</si>
  <si>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</si>
  <si>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</si>
  <si>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</si>
  <si>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</si>
  <si>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</si>
  <si>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</si>
  <si>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</si>
  <si>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</si>
  <si>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</si>
  <si>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</si>
  <si>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</si>
  <si>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</si>
  <si>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</si>
  <si>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</si>
  <si>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</si>
  <si>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</si>
  <si>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</si>
  <si>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</si>
  <si>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</si>
  <si>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</si>
  <si>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</si>
  <si>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</si>
  <si>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</si>
  <si>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</si>
  <si>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</si>
  <si>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</si>
  <si>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</si>
  <si>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</si>
  <si>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</si>
  <si>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</si>
  <si>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</si>
  <si>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</si>
  <si>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</si>
  <si>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</si>
  <si>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</si>
  <si>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</si>
  <si>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</si>
  <si>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</si>
  <si>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</si>
  <si>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</si>
  <si>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</si>
  <si>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</si>
  <si>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</si>
  <si>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</si>
  <si>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</si>
  <si>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</si>
  <si>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</si>
  <si>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</si>
  <si>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</si>
  <si>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</si>
  <si>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</si>
  <si>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</si>
  <si>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</si>
  <si>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</si>
  <si>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</si>
  <si>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</si>
  <si>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</si>
  <si>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</si>
  <si>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</si>
  <si>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</si>
  <si>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</si>
  <si>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</si>
  <si>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</si>
  <si>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</si>
  <si>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</si>
  <si>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</si>
  <si>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</si>
  <si>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</si>
  <si>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</si>
  <si>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</si>
  <si>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</si>
  <si>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</si>
  <si>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</si>
  <si>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</si>
  <si>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</si>
  <si>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</si>
  <si>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</si>
  <si>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</si>
  <si>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</si>
  <si>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</si>
  <si>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</si>
  <si>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</si>
  <si>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</si>
  <si>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</si>
  <si>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</si>
  <si>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</si>
  <si>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</si>
  <si>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</si>
  <si>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</si>
  <si>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</si>
  <si>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</si>
  <si>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</si>
  <si>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</si>
  <si>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</si>
  <si>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</si>
  <si>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</si>
  <si>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</si>
  <si>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</si>
  <si>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</si>
  <si>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</si>
  <si>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</si>
  <si>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</si>
  <si>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</si>
  <si>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</si>
  <si>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</si>
  <si>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</si>
  <si>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</si>
  <si>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</si>
  <si>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</si>
  <si>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</si>
  <si>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</si>
  <si>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</si>
  <si>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</si>
  <si>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</si>
  <si>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</si>
  <si>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</si>
  <si>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</si>
  <si>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</si>
  <si>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</si>
  <si>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</si>
  <si>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</si>
  <si>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</si>
  <si>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</si>
  <si>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</si>
  <si>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</si>
  <si>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</si>
  <si>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</si>
  <si>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</si>
  <si>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</si>
  <si>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</si>
  <si>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</si>
  <si>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</si>
  <si>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</si>
  <si>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</si>
  <si>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</si>
  <si>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</si>
  <si>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</si>
  <si>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</si>
  <si>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</si>
  <si>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</si>
  <si>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</si>
  <si>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</si>
  <si>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</si>
  <si>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</si>
  <si>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</si>
  <si>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</si>
  <si>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</si>
  <si>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</si>
  <si>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</si>
  <si>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</si>
  <si>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</si>
  <si>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</si>
  <si>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</si>
  <si>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</si>
  <si>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</si>
  <si>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</si>
  <si>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</si>
  <si>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</si>
  <si>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</si>
  <si>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</si>
  <si>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</si>
  <si>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</si>
  <si>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</si>
  <si>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</si>
  <si>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</si>
  <si>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</si>
  <si>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</si>
  <si>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</si>
  <si>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</si>
  <si>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</si>
  <si>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</si>
  <si>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</si>
  <si>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</si>
  <si>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</si>
  <si>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</si>
  <si>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</si>
  <si>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</si>
  <si>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</si>
  <si>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</si>
  <si>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</si>
  <si>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</si>
  <si>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</si>
  <si>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</si>
  <si>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</si>
  <si>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</si>
  <si>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</si>
  <si>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</si>
  <si>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</si>
  <si>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</si>
  <si>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</si>
  <si>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</si>
  <si>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</si>
  <si>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</si>
  <si>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</si>
  <si>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</si>
  <si>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</si>
  <si>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</si>
  <si>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</si>
  <si>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</si>
  <si>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</si>
  <si>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</si>
  <si>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</si>
  <si>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</si>
  <si>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</si>
  <si>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</si>
  <si>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</si>
  <si>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</si>
  <si>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</si>
  <si>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</si>
  <si>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</si>
  <si>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</si>
  <si>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</si>
  <si>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</si>
  <si>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</si>
  <si>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</si>
  <si>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</si>
  <si>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</si>
  <si>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</si>
  <si>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</si>
  <si>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</si>
  <si>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</si>
  <si>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</si>
  <si>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</si>
  <si>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</si>
  <si>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</si>
  <si>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</si>
  <si>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</si>
  <si>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</si>
  <si>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</si>
  <si>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</si>
  <si>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</si>
  <si>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</si>
  <si>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</si>
  <si>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</si>
  <si>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</si>
  <si>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</si>
  <si>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</si>
  <si>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</si>
  <si>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</si>
  <si>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</si>
  <si>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</si>
  <si>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</si>
  <si>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</si>
  <si>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</si>
  <si>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</si>
  <si>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</si>
  <si>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</si>
  <si>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</si>
  <si>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</si>
  <si>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</si>
  <si>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</si>
  <si>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</si>
  <si>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</si>
  <si>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</si>
  <si>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</si>
  <si>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</si>
  <si>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</si>
  <si>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</si>
  <si>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</si>
  <si>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</si>
  <si>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</si>
  <si>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</si>
  <si>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</si>
  <si>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</si>
  <si>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</si>
  <si>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</si>
  <si>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</si>
  <si>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</si>
  <si>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</si>
  <si>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</si>
  <si>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</si>
  <si>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</si>
  <si>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</si>
  <si>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</si>
  <si>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</si>
  <si>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</si>
  <si>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</si>
  <si>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</si>
  <si>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</si>
  <si>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</si>
  <si>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</si>
  <si>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</si>
  <si>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</si>
  <si>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</si>
  <si>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</si>
  <si>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</si>
  <si>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</si>
  <si>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</si>
  <si>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</si>
  <si>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</si>
  <si>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</si>
  <si>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</si>
  <si>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</si>
  <si>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</si>
  <si>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</si>
  <si>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</si>
  <si>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</si>
  <si>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</si>
  <si>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</si>
  <si>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</si>
  <si>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</si>
  <si>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</si>
  <si>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</si>
  <si>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</si>
  <si>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</si>
  <si>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</si>
  <si>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</si>
  <si>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</si>
  <si>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</si>
  <si>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</si>
  <si>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</si>
  <si>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</si>
  <si>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</si>
  <si>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</si>
  <si>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</si>
  <si>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</si>
  <si>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</si>
  <si>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</si>
  <si>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</si>
  <si>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</si>
  <si>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</si>
  <si>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</si>
  <si>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</si>
  <si>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</si>
  <si>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</si>
  <si>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</si>
  <si>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</si>
  <si>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</si>
  <si>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</si>
  <si>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</si>
  <si>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</si>
  <si>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</si>
  <si>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</si>
  <si>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</si>
  <si>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</si>
  <si>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</si>
  <si>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</si>
  <si>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</si>
  <si>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</si>
  <si>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</si>
  <si>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</si>
  <si>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</si>
  <si>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</si>
  <si>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</si>
  <si>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</si>
  <si>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</si>
  <si>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</si>
  <si>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</si>
  <si>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</si>
  <si>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</si>
  <si>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</si>
  <si>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</si>
  <si>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</si>
  <si>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</si>
  <si>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</si>
  <si>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</si>
  <si>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</si>
  <si>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</si>
  <si>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</si>
  <si>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</si>
  <si>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</si>
  <si>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</si>
  <si>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</si>
  <si>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</si>
  <si>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</si>
  <si>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</si>
  <si>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</si>
  <si>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</si>
  <si>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</si>
  <si>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</si>
  <si>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</si>
  <si>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</si>
  <si>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</si>
  <si>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</si>
  <si>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</si>
  <si>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</si>
  <si>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</si>
  <si>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</si>
  <si>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</si>
  <si>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</si>
  <si>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</si>
  <si>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</si>
  <si>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</si>
  <si>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</si>
  <si>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</si>
  <si>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</si>
  <si>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</si>
  <si>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</si>
  <si>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</si>
  <si>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</si>
  <si>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</si>
  <si>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</si>
  <si>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</si>
  <si>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</si>
  <si>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</si>
  <si>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</si>
  <si>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</si>
  <si>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</si>
  <si>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</si>
  <si>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</si>
  <si>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</si>
  <si>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</si>
  <si>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</si>
  <si>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</si>
  <si>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</si>
  <si>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</si>
  <si>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</si>
  <si>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</si>
  <si>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</si>
  <si>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</si>
  <si>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</si>
  <si>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</si>
  <si>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</si>
  <si>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</si>
  <si>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</si>
  <si>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</si>
  <si>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</si>
  <si>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</si>
  <si>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</si>
  <si>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</si>
  <si>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</si>
  <si>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</si>
  <si>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</si>
  <si>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</si>
  <si>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</si>
  <si>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</si>
  <si>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</si>
  <si>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</si>
  <si>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</si>
  <si>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</si>
  <si>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</si>
  <si>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</si>
  <si>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</si>
  <si>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</si>
  <si>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</si>
  <si>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</si>
  <si>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</si>
  <si>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</si>
  <si>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</si>
  <si>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</si>
  <si>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</si>
  <si>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</si>
  <si>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</si>
  <si>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</si>
  <si>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</si>
  <si>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</si>
  <si>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</si>
  <si>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</si>
  <si>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</si>
  <si>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</si>
  <si>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</si>
  <si>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</si>
  <si>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</si>
  <si>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</si>
  <si>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</si>
  <si>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</si>
  <si>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</si>
  <si>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</si>
  <si>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</si>
  <si>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</si>
  <si>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</si>
  <si>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</si>
  <si>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</si>
  <si>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</si>
  <si>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</si>
  <si>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</si>
  <si>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</si>
  <si>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</si>
  <si>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</si>
  <si>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</si>
  <si>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</si>
  <si>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</si>
  <si>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</si>
  <si>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</si>
  <si>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</si>
  <si>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</si>
  <si>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</si>
  <si>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</si>
  <si>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</si>
  <si>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</si>
  <si>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</si>
  <si>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</si>
  <si>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</si>
  <si>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</si>
  <si>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</si>
  <si>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</si>
  <si>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</si>
  <si>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</si>
  <si>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</si>
  <si>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</si>
  <si>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</si>
  <si>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</si>
  <si>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</si>
  <si>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</si>
  <si>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</si>
  <si>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</si>
  <si>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</si>
  <si>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</si>
  <si>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</si>
  <si>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</si>
  <si>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</si>
  <si>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</si>
  <si>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</si>
  <si>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</si>
  <si>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</si>
  <si>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</si>
  <si>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</si>
  <si>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</si>
  <si>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</si>
  <si>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</si>
  <si>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</si>
  <si>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</si>
  <si>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</si>
  <si>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</si>
  <si>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</si>
  <si>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</si>
  <si>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</si>
  <si>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</si>
  <si>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</si>
  <si>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</si>
  <si>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</si>
  <si>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</si>
  <si>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</si>
  <si>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</si>
  <si>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</si>
  <si>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</si>
  <si>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</si>
  <si>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</si>
  <si>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</si>
  <si>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</si>
  <si>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</si>
  <si>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</si>
  <si>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</si>
  <si>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</si>
  <si>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</si>
  <si>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</si>
  <si>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</si>
  <si>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</si>
  <si>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</si>
  <si>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</si>
  <si>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</si>
  <si>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</si>
  <si>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</si>
  <si>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</si>
  <si>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</si>
  <si>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</si>
  <si>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</si>
  <si>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</si>
  <si>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</si>
  <si>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</si>
  <si>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</si>
  <si>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</si>
  <si>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</si>
  <si>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</si>
  <si>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</si>
  <si>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</si>
  <si>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</si>
  <si>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</si>
  <si>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</si>
  <si>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</si>
  <si>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</si>
  <si>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</si>
  <si>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</si>
  <si>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</si>
  <si>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</si>
  <si>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</si>
  <si>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</si>
  <si>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</si>
  <si>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</si>
  <si>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</si>
  <si>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</si>
  <si>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</si>
  <si>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</si>
  <si>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</si>
  <si>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</si>
  <si>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</si>
  <si>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</si>
  <si>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</si>
  <si>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</si>
  <si>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</si>
  <si>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</si>
  <si>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</si>
  <si>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</si>
  <si>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</si>
  <si>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</si>
  <si>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</si>
  <si>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</si>
  <si>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</si>
  <si>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</si>
  <si>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</si>
  <si>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</si>
  <si>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</si>
  <si>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</si>
  <si>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</si>
  <si>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</si>
  <si>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</si>
  <si>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</si>
  <si>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</si>
  <si>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</si>
  <si>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</si>
  <si>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</si>
  <si>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</si>
  <si>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</si>
  <si>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</si>
  <si>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</si>
  <si>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</si>
  <si>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</si>
  <si>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</si>
  <si>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</si>
  <si>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</si>
  <si>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</si>
  <si>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</si>
  <si>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</si>
  <si>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</si>
  <si>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</si>
  <si>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</si>
  <si>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</si>
  <si>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</si>
  <si>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</si>
  <si>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</si>
  <si>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</si>
  <si>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</si>
  <si>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</si>
  <si>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</si>
  <si>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</si>
  <si>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</si>
  <si>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</si>
  <si>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</si>
  <si>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</si>
  <si>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</si>
  <si>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</si>
  <si>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</si>
  <si>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</si>
  <si>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</si>
  <si>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</si>
  <si>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</si>
  <si>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</si>
  <si>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</si>
  <si>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</si>
  <si>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</si>
  <si>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</si>
  <si>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</si>
  <si>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</si>
  <si>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</si>
  <si>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</si>
  <si>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</si>
  <si>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</si>
  <si>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</si>
  <si>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</si>
  <si>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</si>
  <si>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</si>
  <si>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</si>
  <si>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</si>
  <si>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</si>
  <si>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</si>
  <si>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</si>
  <si>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</si>
  <si>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</si>
  <si>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</si>
  <si>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</si>
  <si>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</si>
  <si>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</si>
  <si>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</si>
  <si>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</si>
  <si>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</si>
  <si>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</si>
  <si>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</si>
  <si>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</si>
  <si>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</si>
  <si>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</si>
  <si>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</si>
  <si>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</si>
  <si>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</si>
  <si>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</si>
  <si>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</si>
  <si>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</si>
  <si>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</si>
  <si>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</si>
  <si>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</si>
  <si>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</si>
  <si>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</si>
  <si>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</si>
  <si>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</si>
  <si>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</si>
  <si>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</si>
  <si>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</si>
  <si>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</si>
  <si>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</si>
  <si>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</si>
  <si>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</si>
  <si>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</si>
  <si>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</si>
  <si>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</si>
  <si>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</si>
  <si>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</si>
  <si>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</si>
  <si>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</si>
  <si>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</si>
  <si>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</si>
  <si>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</si>
  <si>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</si>
  <si>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</si>
  <si>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</si>
  <si>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</si>
  <si>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</si>
  <si>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</si>
  <si>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</si>
  <si>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</si>
  <si>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</si>
  <si>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</si>
  <si>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</si>
  <si>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</si>
  <si>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</si>
  <si>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</si>
  <si>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</si>
  <si>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</si>
  <si>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</si>
  <si>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</si>
  <si>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</si>
  <si>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</si>
  <si>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</si>
  <si>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</si>
  <si>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</si>
  <si>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</si>
  <si>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</si>
  <si>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</si>
  <si>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</si>
  <si>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</si>
  <si>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</si>
  <si>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</si>
  <si>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</si>
  <si>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</si>
  <si>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</si>
  <si>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</si>
  <si>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</si>
  <si>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</si>
  <si>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</si>
  <si>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</si>
  <si>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</si>
  <si>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</si>
  <si>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</si>
  <si>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</si>
  <si>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</si>
  <si>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</si>
  <si>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</si>
  <si>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</si>
  <si>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</si>
  <si>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</si>
  <si>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</si>
  <si>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</si>
  <si>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</si>
  <si>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</si>
  <si>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</si>
  <si>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</si>
  <si>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</si>
  <si>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</si>
  <si>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</si>
  <si>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</si>
  <si>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</si>
  <si>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</si>
  <si>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</si>
  <si>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</si>
  <si>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</si>
  <si>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</si>
  <si>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</si>
  <si>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</si>
  <si>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</si>
  <si>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</si>
  <si>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</si>
  <si>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</si>
  <si>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</si>
  <si>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</si>
  <si>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</si>
  <si>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</si>
  <si>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</si>
  <si>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</si>
  <si>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</si>
  <si>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</si>
  <si>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</si>
  <si>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</si>
  <si>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</si>
  <si>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</si>
  <si>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</si>
  <si>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</si>
  <si>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</si>
  <si>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</si>
  <si>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</si>
  <si>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</si>
  <si>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</si>
  <si>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</si>
  <si>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</si>
  <si>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</si>
  <si>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</si>
  <si>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</si>
  <si>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</si>
  <si>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</si>
  <si>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</si>
  <si>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</si>
  <si>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</si>
  <si>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</si>
  <si>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</si>
  <si>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</si>
  <si>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</si>
  <si>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</si>
  <si>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</si>
  <si>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</si>
  <si>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</si>
  <si>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</si>
  <si>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</si>
  <si>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</si>
  <si>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</si>
  <si>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</si>
  <si>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</si>
  <si>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</si>
  <si>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</si>
  <si>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</si>
  <si>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</si>
  <si>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</si>
  <si>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</si>
  <si>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</si>
  <si>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</si>
  <si>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</si>
  <si>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</si>
  <si>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</si>
  <si>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</si>
  <si>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</si>
  <si>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</si>
  <si>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</si>
  <si>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</si>
  <si>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</si>
  <si>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</si>
  <si>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</si>
  <si>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</si>
  <si>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</si>
  <si>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</si>
  <si>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</si>
  <si>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</si>
  <si>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</si>
  <si>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</si>
  <si>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</si>
  <si>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</si>
  <si>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</si>
  <si>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</si>
  <si>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</si>
  <si>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</si>
  <si>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</si>
  <si>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</si>
  <si>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</si>
  <si>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</si>
  <si>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</si>
  <si>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</si>
  <si>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</si>
  <si>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</si>
  <si>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</si>
  <si>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</si>
  <si>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</si>
  <si>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</si>
  <si>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</si>
  <si>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</si>
  <si>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</si>
  <si>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</si>
  <si>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</si>
  <si>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</si>
  <si>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</si>
  <si>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</si>
  <si>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</si>
  <si>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</si>
  <si>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</si>
  <si>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</si>
  <si>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</si>
  <si>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</si>
  <si>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</si>
  <si>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</si>
  <si>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</si>
  <si>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</si>
  <si>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</si>
  <si>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</si>
  <si>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</si>
  <si>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</si>
  <si>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</si>
  <si>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</si>
  <si>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</si>
  <si>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</si>
  <si>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</si>
  <si>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</si>
  <si>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</si>
  <si>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</si>
  <si>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</si>
  <si>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</si>
  <si>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</si>
  <si>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</si>
  <si>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</si>
  <si>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</si>
  <si>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</si>
  <si>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</si>
  <si>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</si>
  <si>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</si>
  <si>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</si>
  <si>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</si>
  <si>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</si>
  <si>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</si>
  <si>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</si>
  <si>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</si>
  <si>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</si>
  <si>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</si>
  <si>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</si>
  <si>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</si>
  <si>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</si>
  <si>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</si>
  <si>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</si>
  <si>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</si>
  <si>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</si>
  <si>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</si>
  <si>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</si>
  <si>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</si>
  <si>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</si>
  <si>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</si>
  <si>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</si>
  <si>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</si>
  <si>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</si>
  <si>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</si>
  <si>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</si>
  <si>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</si>
  <si>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</si>
  <si>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</si>
  <si>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</si>
  <si>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</si>
  <si>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</si>
  <si>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</si>
  <si>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</si>
  <si>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</si>
  <si>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</si>
  <si>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</si>
  <si>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</si>
  <si>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</si>
  <si>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</si>
  <si>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</si>
  <si>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</si>
  <si>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</si>
  <si>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</si>
  <si>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</si>
  <si>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</si>
  <si>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</si>
  <si>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</si>
  <si>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</si>
  <si>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</si>
  <si>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</si>
  <si>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</si>
  <si>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</si>
  <si>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</si>
  <si>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</si>
  <si>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</si>
  <si>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</si>
  <si>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</si>
  <si>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</si>
  <si>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</si>
  <si>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</si>
  <si>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</si>
  <si>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</si>
  <si>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</si>
  <si>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</si>
  <si>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</si>
  <si>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</si>
  <si>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</si>
  <si>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</si>
  <si>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</si>
  <si>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</si>
  <si>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</si>
  <si>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</si>
  <si>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</si>
  <si>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</si>
  <si>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</si>
  <si>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</si>
  <si>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</si>
  <si>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</si>
  <si>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</si>
  <si>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</si>
  <si>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</si>
  <si>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</si>
  <si>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</si>
  <si>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</si>
  <si>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</si>
  <si>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</si>
  <si>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</si>
  <si>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</si>
  <si>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</si>
  <si>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</si>
  <si>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</si>
  <si>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</si>
  <si>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</si>
  <si>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</si>
  <si>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</si>
  <si>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</si>
  <si>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</si>
  <si>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</si>
  <si>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</si>
  <si>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</si>
  <si>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</si>
  <si>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</si>
  <si>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</si>
  <si>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</si>
  <si>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</si>
  <si>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</si>
  <si>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</si>
  <si>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</si>
  <si>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</si>
  <si>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</si>
  <si>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</si>
  <si>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</si>
  <si>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</si>
  <si>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</si>
  <si>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</si>
  <si>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</si>
  <si>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</si>
  <si>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</si>
  <si>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</si>
  <si>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</si>
  <si>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</si>
  <si>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</si>
  <si>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</si>
  <si>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</si>
  <si>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</si>
  <si>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</si>
  <si>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</si>
  <si>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</si>
  <si>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</si>
  <si>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</si>
  <si>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</si>
  <si>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</si>
  <si>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</si>
  <si>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</si>
  <si>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</si>
  <si>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</si>
  <si>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</si>
  <si>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</si>
  <si>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</si>
  <si>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</si>
  <si>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</si>
  <si>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</si>
  <si>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</si>
  <si>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</si>
  <si>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</si>
  <si>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</si>
  <si>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</si>
  <si>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</si>
  <si>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</si>
  <si>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</si>
  <si>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</si>
  <si>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</si>
  <si>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</si>
  <si>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</si>
  <si>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</si>
  <si>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</si>
  <si>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</si>
  <si>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</si>
  <si>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</si>
  <si>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</si>
  <si>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</si>
  <si>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</si>
  <si>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</si>
  <si>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</si>
  <si>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</si>
  <si>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</si>
  <si>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</si>
  <si>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</si>
  <si>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</si>
  <si>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</si>
  <si>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</si>
  <si>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</si>
  <si>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</si>
  <si>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</si>
  <si>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</si>
  <si>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</si>
  <si>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</si>
  <si>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</si>
  <si>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</si>
  <si>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</si>
  <si>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</si>
  <si>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</si>
  <si>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</si>
  <si>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</si>
  <si>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</si>
  <si>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</si>
  <si>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</si>
  <si>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</si>
  <si>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</si>
  <si>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</si>
  <si>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</si>
  <si>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</si>
  <si>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</si>
  <si>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</si>
  <si>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</si>
  <si>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</si>
  <si>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</si>
  <si>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</si>
  <si>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</si>
  <si>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</si>
  <si>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</si>
  <si>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</si>
  <si>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</si>
  <si>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</si>
  <si>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</si>
  <si>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</si>
  <si>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</si>
  <si>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</si>
  <si>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</si>
  <si>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</si>
  <si>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</si>
  <si>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</si>
  <si>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</si>
  <si>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</si>
  <si>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</si>
  <si>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</si>
  <si>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</si>
  <si>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</si>
  <si>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</si>
  <si>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</si>
  <si>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</si>
  <si>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</si>
  <si>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</si>
  <si>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</si>
  <si>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</si>
  <si>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</si>
  <si>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</si>
  <si>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</si>
  <si>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</si>
  <si>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</si>
  <si>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</si>
  <si>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</si>
  <si>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</si>
  <si>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</si>
  <si>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</si>
  <si>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</si>
  <si>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</si>
  <si>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</si>
  <si>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</si>
  <si>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</si>
  <si>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</si>
  <si>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</si>
  <si>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</si>
  <si>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</si>
  <si>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</si>
  <si>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</si>
  <si>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</si>
  <si>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</si>
  <si>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</si>
  <si>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</si>
  <si>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</si>
  <si>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</si>
  <si>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</si>
  <si>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</si>
  <si>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</si>
  <si>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</si>
  <si>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</si>
  <si>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</si>
  <si>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</si>
  <si>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</si>
  <si>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</si>
  <si>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</si>
  <si>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</si>
  <si>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</si>
  <si>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</si>
  <si>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</si>
  <si>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</si>
  <si>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</si>
  <si>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</si>
  <si>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</si>
  <si>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</si>
  <si>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</si>
  <si>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</si>
  <si>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</si>
  <si>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</si>
  <si>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</si>
  <si>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</si>
  <si>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</si>
  <si>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</si>
  <si>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</si>
  <si>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</si>
  <si>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</si>
  <si>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</si>
  <si>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</si>
  <si>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</si>
  <si>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</si>
  <si>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</si>
  <si>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</si>
  <si>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</si>
  <si>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</si>
  <si>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</si>
  <si>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</si>
  <si>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</si>
  <si>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</si>
  <si>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</si>
  <si>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</si>
  <si>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</si>
  <si>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</si>
  <si>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</si>
  <si>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</si>
  <si>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</si>
  <si>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</si>
  <si>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</si>
  <si>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</si>
  <si>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</si>
  <si>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</si>
  <si>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</si>
  <si>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</si>
  <si>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</si>
  <si>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</si>
  <si>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</si>
  <si>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</si>
  <si>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</si>
  <si>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</si>
  <si>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</si>
  <si>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</si>
  <si>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</si>
  <si>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</si>
  <si>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</si>
  <si>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</si>
  <si>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</si>
  <si>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</si>
  <si>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</si>
  <si>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</si>
  <si>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</si>
  <si>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</si>
  <si>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</si>
  <si>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</si>
  <si>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</si>
  <si>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</si>
  <si>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</si>
  <si>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</si>
  <si>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</si>
  <si>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</si>
  <si>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</si>
  <si>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</si>
  <si>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</si>
  <si>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</si>
  <si>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</si>
  <si>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</si>
  <si>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</si>
  <si>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</si>
  <si>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</si>
  <si>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</si>
  <si>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</si>
  <si>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</si>
  <si>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</si>
  <si>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</si>
  <si>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</si>
  <si>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</si>
  <si>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</si>
  <si>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</si>
  <si>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</si>
  <si>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</si>
  <si>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</si>
  <si>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</si>
  <si>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</si>
  <si>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</si>
  <si>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</si>
  <si>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</si>
  <si>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</si>
  <si>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</si>
  <si>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</si>
  <si>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</si>
  <si>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</si>
  <si>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</si>
  <si>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</si>
  <si>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</si>
  <si>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</si>
  <si>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</si>
  <si>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</si>
  <si>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</si>
  <si>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</si>
  <si>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</si>
  <si>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</si>
  <si>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</si>
  <si>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</si>
  <si>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</si>
  <si>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</si>
  <si>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</si>
  <si>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</si>
  <si>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</si>
  <si>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</si>
  <si>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</si>
  <si>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</si>
  <si>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</si>
  <si>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</si>
  <si>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</si>
  <si>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</si>
  <si>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</si>
  <si>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</si>
  <si>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</si>
  <si>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</si>
  <si>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</si>
  <si>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</si>
  <si>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</si>
  <si>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</si>
  <si>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</si>
  <si>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</si>
  <si>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</si>
  <si>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</si>
  <si>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</si>
  <si>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</si>
  <si>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</si>
  <si>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</si>
  <si>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</si>
  <si>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</si>
  <si>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</si>
  <si>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</si>
  <si>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</si>
  <si>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</si>
  <si>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</si>
  <si>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</si>
  <si>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</si>
  <si>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</si>
  <si>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</si>
  <si>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</si>
  <si>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</si>
  <si>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</si>
  <si>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</si>
  <si>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</si>
  <si>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</si>
  <si>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</si>
  <si>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</si>
  <si>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</si>
  <si>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</si>
  <si>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</si>
  <si>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</si>
  <si>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</si>
  <si>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</si>
  <si>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</si>
  <si>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</si>
  <si>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</si>
  <si>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</si>
  <si>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</si>
  <si>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</si>
  <si>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</si>
  <si>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</si>
  <si>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</si>
  <si>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</si>
  <si>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</si>
  <si>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</si>
  <si>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</si>
  <si>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</si>
  <si>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</si>
  <si>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</si>
  <si>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</si>
  <si>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</si>
  <si>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</si>
  <si>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</si>
  <si>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</si>
  <si>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</si>
  <si>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</si>
  <si>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</si>
  <si>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</si>
  <si>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</si>
  <si>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</si>
  <si>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</si>
  <si>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</si>
  <si>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</si>
  <si>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</si>
  <si>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</si>
  <si>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</si>
  <si>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</si>
  <si>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</si>
  <si>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</si>
  <si>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</si>
  <si>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</si>
  <si>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</si>
  <si>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</si>
  <si>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</si>
  <si>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</si>
  <si>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</si>
  <si>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</si>
  <si>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</si>
  <si>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</si>
  <si>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</si>
  <si>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</si>
  <si>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</si>
  <si>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</si>
  <si>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</si>
  <si>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</si>
  <si>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</si>
  <si>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</si>
  <si>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</si>
  <si>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</si>
  <si>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</si>
  <si>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</si>
  <si>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</si>
  <si>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</si>
  <si>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</si>
  <si>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</si>
  <si>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</si>
  <si>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</si>
  <si>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</si>
  <si>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</si>
  <si>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</si>
  <si>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</si>
  <si>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</si>
  <si>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</si>
  <si>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</si>
  <si>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</si>
  <si>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</si>
  <si>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</si>
  <si>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</si>
  <si>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</si>
  <si>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</si>
  <si>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</si>
  <si>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</si>
  <si>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</si>
  <si>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</si>
  <si>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</si>
  <si>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</si>
  <si>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</si>
  <si>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</si>
  <si>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</si>
  <si>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</si>
  <si>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</si>
  <si>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</si>
  <si>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</si>
  <si>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</si>
  <si>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</si>
  <si>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</si>
  <si>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</si>
  <si>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</si>
  <si>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</si>
  <si>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</si>
  <si>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</si>
  <si>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</si>
  <si>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</si>
  <si>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</si>
  <si>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</si>
  <si>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</si>
  <si>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</si>
  <si>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</si>
  <si>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</si>
  <si>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</si>
  <si>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</si>
  <si>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</si>
  <si>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</si>
  <si>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</si>
  <si>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</si>
  <si>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</si>
  <si>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</si>
  <si>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</si>
  <si>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</si>
  <si>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</si>
  <si>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</si>
  <si>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</si>
  <si>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</si>
  <si>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</si>
  <si>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</si>
  <si>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</si>
  <si>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</si>
  <si>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</si>
  <si>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</si>
  <si>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</si>
  <si>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</si>
  <si>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</si>
  <si>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</si>
  <si>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</si>
  <si>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</si>
  <si>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</si>
  <si>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</si>
  <si>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</si>
  <si>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</si>
  <si>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</si>
  <si>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</si>
  <si>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</si>
  <si>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</si>
  <si>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</si>
  <si>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</si>
  <si>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</si>
  <si>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</si>
  <si>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</si>
  <si>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</si>
  <si>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</si>
  <si>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</si>
  <si>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</si>
  <si>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</si>
  <si>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</si>
  <si>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</si>
  <si>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</si>
  <si>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</si>
  <si>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</si>
  <si>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</si>
  <si>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</si>
  <si>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</si>
  <si>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</si>
  <si>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</si>
  <si>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</si>
  <si>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</si>
  <si>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</si>
  <si>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</si>
  <si>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</si>
  <si>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</si>
  <si>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</si>
  <si>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</si>
  <si>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</si>
  <si>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</si>
  <si>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</si>
  <si>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</si>
  <si>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</si>
  <si>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</si>
  <si>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</si>
  <si>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</si>
  <si>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</si>
  <si>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</si>
  <si>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</si>
  <si>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</si>
  <si>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</si>
  <si>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</si>
  <si>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</si>
  <si>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</si>
  <si>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</si>
  <si>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</si>
  <si>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</si>
  <si>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</si>
  <si>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</si>
  <si>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</si>
  <si>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</si>
  <si>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</si>
  <si>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</si>
  <si>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</si>
  <si>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</si>
  <si>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</si>
  <si>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</si>
  <si>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</si>
  <si>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</si>
  <si>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</si>
  <si>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</si>
  <si>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</si>
  <si>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</si>
  <si>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</si>
  <si>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</si>
  <si>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</si>
  <si>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</si>
  <si>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</si>
  <si>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</si>
  <si>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</si>
  <si>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</si>
  <si>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</si>
  <si>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</si>
  <si>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</si>
  <si>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</si>
  <si>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</si>
  <si>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</si>
  <si>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</si>
  <si>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</si>
  <si>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</si>
  <si>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</si>
  <si>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</si>
  <si>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</si>
  <si>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</si>
  <si>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</si>
  <si>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</si>
  <si>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</si>
  <si>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</si>
  <si>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</si>
  <si>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</si>
  <si>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</si>
  <si>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</si>
  <si>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</si>
  <si>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</si>
  <si>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</si>
  <si>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</si>
  <si>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</si>
  <si>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</si>
  <si>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</si>
  <si>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</si>
  <si>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</si>
  <si>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</si>
  <si>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</si>
  <si>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</si>
  <si>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</si>
  <si>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</si>
  <si>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</si>
  <si>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</si>
  <si>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</si>
  <si>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</si>
  <si>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</si>
  <si>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</si>
  <si>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</si>
  <si>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</si>
  <si>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</si>
  <si>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</si>
  <si>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</si>
  <si>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</si>
  <si>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</si>
  <si>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</si>
  <si>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</si>
  <si>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</si>
  <si>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</si>
  <si>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</si>
  <si>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</si>
  <si>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</si>
  <si>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</si>
  <si>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</si>
  <si>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</si>
  <si>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</si>
  <si>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</si>
  <si>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</si>
  <si>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</si>
  <si>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</si>
  <si>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</si>
  <si>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</si>
  <si>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</si>
  <si>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</si>
  <si>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</si>
  <si>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</si>
  <si>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</si>
  <si>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</si>
  <si>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</si>
  <si>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</si>
  <si>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</si>
  <si>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</si>
  <si>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</si>
  <si>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</si>
  <si>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</si>
  <si>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</si>
  <si>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</si>
  <si>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</si>
  <si>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</si>
  <si>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</si>
  <si>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</si>
  <si>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</si>
  <si>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</si>
  <si>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</si>
  <si>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</si>
  <si>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</si>
  <si>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</si>
  <si>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</si>
  <si>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</si>
  <si>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</si>
  <si>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</si>
  <si>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</si>
  <si>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</si>
  <si>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</si>
  <si>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</si>
  <si>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</si>
  <si>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</si>
  <si>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</si>
  <si>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</si>
  <si>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</si>
  <si>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</si>
  <si>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</si>
  <si>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</si>
  <si>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</si>
  <si>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</si>
  <si>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</si>
  <si>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</si>
  <si>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</si>
  <si>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</si>
  <si>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</si>
  <si>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</si>
  <si>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</si>
  <si>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</si>
  <si>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</si>
  <si>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</si>
  <si>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</si>
  <si>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</si>
  <si>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</si>
  <si>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</si>
  <si>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</si>
  <si>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</si>
  <si>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</si>
  <si>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</si>
  <si>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</si>
  <si>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</si>
  <si>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</si>
  <si>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</si>
  <si>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</si>
  <si>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</si>
  <si>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</si>
  <si>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</si>
  <si>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</si>
  <si>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</si>
  <si>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</si>
  <si>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</si>
  <si>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</si>
  <si>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</si>
  <si>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</si>
  <si>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</si>
  <si>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</si>
  <si>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</si>
  <si>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</si>
  <si>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</si>
  <si>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</si>
  <si>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</si>
  <si>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</si>
  <si>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</si>
  <si>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</si>
  <si>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</si>
  <si>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</si>
  <si>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</si>
  <si>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</si>
  <si>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</si>
  <si>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</si>
  <si>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</si>
  <si>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</si>
  <si>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</si>
  <si>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</si>
  <si>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</si>
  <si>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</si>
  <si>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</si>
  <si>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</si>
  <si>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</si>
  <si>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</si>
  <si>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</si>
  <si>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</si>
  <si>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</si>
  <si>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</si>
  <si>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</si>
  <si>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</si>
  <si>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</si>
  <si>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</si>
  <si>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</si>
  <si>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</si>
  <si>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</si>
  <si>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</si>
  <si>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</si>
  <si>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</si>
  <si>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</si>
  <si>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</si>
  <si>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</si>
  <si>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</si>
  <si>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</si>
  <si>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</si>
  <si>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</si>
  <si>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</si>
  <si>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</si>
  <si>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</si>
  <si>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</si>
  <si>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</si>
  <si>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</si>
  <si>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</si>
  <si>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</si>
  <si>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</si>
  <si>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</si>
  <si>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</si>
  <si>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</si>
  <si>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</si>
  <si>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</si>
  <si>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</si>
  <si>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</si>
  <si>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</si>
  <si>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</si>
  <si>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</si>
  <si>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</si>
  <si>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</si>
  <si>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</si>
  <si>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</si>
  <si>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</si>
  <si>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</si>
  <si>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</si>
  <si>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</si>
  <si>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</si>
  <si>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</si>
  <si>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</si>
  <si>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</si>
  <si>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</si>
  <si>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</si>
  <si>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</si>
  <si>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</si>
  <si>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</si>
  <si>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</si>
  <si>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</si>
  <si>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</si>
  <si>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</si>
  <si>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</si>
  <si>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</si>
  <si>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</si>
  <si>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</si>
  <si>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</si>
  <si>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</si>
  <si>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</si>
  <si>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</si>
  <si>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</si>
  <si>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</si>
  <si>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</si>
  <si>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</si>
  <si>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</si>
  <si>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</si>
  <si>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</si>
  <si>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</si>
  <si>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</si>
  <si>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</si>
  <si>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</si>
  <si>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</si>
  <si>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</si>
  <si>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</si>
  <si>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</si>
  <si>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</si>
  <si>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</si>
  <si>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</si>
  <si>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</si>
  <si>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</si>
  <si>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</si>
  <si>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</si>
  <si>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</si>
  <si>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</si>
  <si>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</si>
  <si>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</si>
  <si>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</si>
  <si>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</si>
  <si>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</si>
  <si>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</si>
  <si>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</si>
  <si>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</si>
  <si>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</si>
  <si>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</si>
  <si>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</si>
  <si>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</si>
  <si>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</si>
  <si>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</si>
  <si>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</si>
  <si>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</si>
  <si>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</si>
  <si>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</si>
  <si>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</si>
  <si>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</si>
  <si>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</si>
  <si>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</si>
  <si>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</si>
  <si>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</si>
  <si>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</si>
  <si>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</si>
  <si>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</si>
  <si>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</si>
  <si>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</si>
  <si>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</si>
  <si>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</si>
  <si>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</si>
  <si>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</si>
  <si>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</si>
  <si>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</si>
  <si>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</si>
  <si>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</si>
  <si>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</si>
  <si>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</si>
  <si>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</si>
  <si>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</si>
  <si>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</si>
  <si>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</si>
  <si>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</si>
  <si>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</si>
  <si>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</si>
  <si>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</si>
  <si>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</si>
  <si>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</si>
  <si>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</si>
  <si>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</si>
  <si>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</si>
  <si>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</si>
  <si>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</si>
  <si>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</si>
  <si>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</si>
  <si>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</si>
  <si>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</si>
  <si>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</si>
  <si>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</si>
  <si>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</si>
  <si>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</si>
  <si>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</si>
  <si>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</si>
  <si>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</si>
  <si>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</si>
  <si>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</si>
  <si>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</si>
  <si>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</si>
  <si>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</si>
  <si>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</si>
  <si>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</si>
  <si>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</si>
  <si>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</si>
  <si>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</si>
  <si>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</si>
  <si>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</si>
  <si>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</si>
  <si>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</si>
  <si>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</si>
  <si>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</si>
  <si>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</si>
  <si>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</si>
  <si>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</si>
  <si>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</si>
  <si>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</si>
  <si>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</si>
  <si>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</si>
  <si>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</si>
  <si>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</si>
  <si>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</si>
  <si>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</si>
  <si>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</si>
  <si>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</si>
  <si>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</si>
  <si>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</si>
  <si>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</si>
  <si>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</si>
  <si>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</si>
  <si>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</si>
  <si>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</si>
  <si>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</si>
  <si>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</si>
  <si>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</si>
  <si>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</si>
  <si>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</si>
  <si>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</si>
  <si>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</si>
  <si>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</si>
  <si>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</si>
  <si>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</si>
  <si>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</si>
  <si>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</si>
  <si>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</si>
  <si>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</si>
  <si>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</si>
  <si>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</si>
  <si>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</si>
  <si>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</si>
  <si>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</si>
  <si>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</si>
  <si>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</si>
  <si>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</si>
  <si>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</si>
  <si>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</si>
  <si>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</si>
  <si>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</si>
  <si>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</si>
  <si>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</si>
  <si>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</si>
  <si>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</si>
  <si>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</si>
  <si>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</si>
  <si>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</si>
  <si>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</si>
  <si>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</si>
  <si>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</si>
  <si>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</si>
  <si>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</si>
  <si>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</si>
  <si>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</si>
  <si>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</si>
  <si>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</si>
  <si>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</si>
  <si>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</si>
  <si>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</si>
  <si>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</si>
  <si>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</si>
  <si>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</si>
  <si>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</si>
  <si>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</si>
  <si>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</si>
  <si>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</si>
  <si>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</si>
  <si>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</si>
  <si>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</si>
  <si>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</si>
  <si>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</si>
  <si>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</si>
  <si>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</si>
  <si>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</si>
  <si>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</si>
  <si>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</si>
  <si>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</si>
  <si>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</si>
  <si>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</si>
  <si>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</si>
  <si>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</si>
  <si>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</si>
  <si>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</si>
  <si>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</si>
  <si>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</si>
  <si>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</si>
  <si>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</si>
  <si>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</si>
  <si>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</si>
  <si>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</si>
  <si>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</si>
  <si>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</si>
  <si>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</si>
  <si>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</si>
  <si>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</si>
  <si>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</si>
  <si>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</si>
  <si>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</si>
  <si>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</si>
  <si>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</si>
  <si>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</si>
  <si>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</si>
  <si>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</si>
  <si>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</si>
  <si>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</si>
  <si>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</si>
  <si>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</si>
  <si>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</si>
  <si>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</si>
  <si>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</si>
  <si>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</si>
  <si>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</si>
  <si>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</si>
  <si>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</si>
  <si>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</si>
  <si>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</si>
  <si>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</si>
  <si>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</si>
  <si>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</si>
  <si>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</si>
  <si>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</si>
  <si>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</si>
  <si>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</si>
  <si>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</si>
  <si>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</si>
  <si>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</si>
  <si>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</si>
  <si>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</si>
  <si>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</si>
  <si>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</si>
  <si>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</si>
  <si>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</si>
  <si>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</si>
  <si>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</si>
  <si>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</si>
  <si>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</si>
  <si>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</si>
  <si>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</si>
  <si>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</si>
  <si>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</si>
  <si>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</si>
  <si>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</si>
  <si>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</si>
  <si>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</si>
  <si>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</si>
  <si>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</si>
  <si>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</si>
  <si>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</si>
  <si>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</si>
  <si>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</si>
  <si>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</si>
  <si>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</si>
  <si>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</si>
  <si>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</si>
  <si>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</si>
  <si>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</si>
  <si>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</si>
  <si>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</si>
  <si>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</si>
  <si>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</si>
  <si>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</si>
  <si>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</si>
  <si>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</si>
  <si>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</si>
  <si>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</si>
  <si>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</si>
  <si>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</si>
  <si>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</si>
  <si>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</si>
  <si>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</si>
  <si>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</si>
  <si>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</si>
  <si>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</si>
  <si>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</si>
  <si>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</si>
  <si>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</si>
  <si>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</si>
  <si>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</si>
  <si>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</si>
  <si>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</si>
  <si>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</si>
  <si>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</si>
  <si>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</si>
  <si>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</si>
  <si>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</si>
  <si>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</si>
  <si>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</si>
  <si>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</si>
  <si>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</si>
  <si>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</si>
  <si>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</si>
  <si>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</si>
  <si>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</si>
  <si>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</si>
  <si>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</si>
  <si>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</si>
  <si>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</si>
  <si>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</si>
  <si>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</si>
  <si>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</si>
  <si>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</si>
  <si>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</si>
  <si>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</si>
  <si>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</si>
  <si>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</si>
  <si>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</si>
  <si>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</si>
  <si>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</si>
  <si>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</si>
  <si>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</si>
  <si>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</si>
  <si>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</si>
  <si>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</si>
  <si>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</si>
  <si>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</si>
  <si>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</si>
  <si>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</si>
  <si>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</si>
  <si>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</si>
  <si>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</si>
  <si>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</si>
  <si>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</si>
  <si>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</si>
  <si>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</si>
  <si>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</si>
  <si>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</si>
  <si>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</si>
  <si>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</si>
  <si>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</si>
  <si>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</si>
  <si>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</si>
  <si>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</si>
  <si>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</si>
  <si>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</si>
  <si>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</si>
  <si>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</si>
  <si>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</si>
  <si>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</si>
  <si>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</si>
  <si>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</si>
  <si>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</si>
  <si>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</si>
  <si>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</si>
  <si>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</si>
  <si>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</si>
  <si>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</si>
  <si>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</si>
  <si>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</si>
  <si>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</si>
  <si>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</si>
  <si>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</si>
  <si>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</si>
  <si>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</si>
  <si>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</si>
  <si>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</si>
  <si>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</si>
  <si>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</si>
  <si>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</si>
  <si>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</si>
  <si>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</si>
  <si>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</si>
  <si>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</si>
  <si>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</si>
  <si>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</si>
  <si>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</si>
  <si>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</si>
  <si>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</si>
  <si>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</si>
  <si>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</si>
  <si>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</si>
  <si>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</si>
  <si>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</si>
  <si>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</si>
  <si>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</si>
  <si>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</si>
  <si>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</si>
  <si>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</si>
  <si>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</si>
  <si>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</si>
  <si>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</si>
  <si>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</si>
  <si>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</si>
  <si>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</si>
  <si>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</si>
  <si>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</si>
  <si>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</si>
  <si>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</si>
  <si>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</si>
  <si>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</si>
  <si>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</si>
  <si>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</si>
  <si>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</si>
  <si>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</si>
  <si>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</si>
  <si>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</si>
  <si>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</si>
  <si>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</si>
  <si>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</si>
  <si>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</si>
  <si>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</si>
  <si>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</si>
  <si>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</si>
  <si>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</si>
  <si>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</si>
  <si>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</si>
  <si>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</si>
  <si>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</si>
  <si>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</si>
  <si>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</si>
  <si>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</si>
  <si>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</si>
  <si>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</si>
  <si>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</si>
  <si>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</si>
  <si>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</si>
  <si>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</si>
  <si>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</si>
  <si>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</si>
  <si>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</si>
  <si>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</si>
  <si>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</si>
  <si>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</si>
  <si>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</si>
  <si>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</si>
  <si>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</si>
  <si>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</si>
  <si>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</si>
  <si>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</si>
  <si>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</si>
  <si>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</si>
  <si>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</si>
  <si>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</si>
  <si>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</si>
  <si>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</si>
  <si>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</si>
  <si>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</si>
  <si>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</si>
  <si>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</si>
  <si>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</si>
  <si>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</si>
  <si>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</si>
  <si>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</si>
  <si>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</si>
  <si>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</si>
  <si>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</si>
  <si>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</si>
  <si>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</si>
  <si>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</si>
  <si>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</si>
  <si>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</si>
  <si>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</si>
  <si>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</si>
  <si>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</si>
  <si>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</si>
  <si>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</si>
  <si>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</si>
  <si>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</si>
  <si>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</si>
  <si>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</si>
  <si>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</si>
  <si>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</si>
  <si>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</si>
  <si>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</si>
  <si>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</si>
  <si>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</si>
  <si>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</si>
  <si>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</si>
  <si>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</si>
  <si>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</si>
  <si>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</si>
  <si>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</si>
  <si>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</si>
  <si>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</si>
  <si>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</si>
  <si>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</si>
  <si>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</si>
  <si>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</si>
  <si>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</si>
  <si>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</si>
  <si>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</si>
  <si>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</si>
  <si>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</si>
  <si>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</si>
  <si>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</si>
  <si>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</si>
  <si>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</si>
  <si>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</si>
  <si>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</si>
  <si>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</si>
  <si>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</si>
  <si>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</si>
  <si>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</si>
  <si>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</si>
  <si>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</si>
  <si>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</si>
  <si>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</si>
  <si>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</si>
  <si>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</si>
  <si>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</si>
  <si>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</si>
  <si>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</si>
  <si>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</si>
  <si>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</si>
  <si>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</si>
  <si>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</si>
  <si>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</si>
  <si>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</si>
  <si>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</si>
  <si>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</si>
  <si>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</si>
  <si>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</si>
  <si>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</si>
  <si>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</si>
  <si>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</si>
  <si>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</si>
  <si>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</si>
  <si>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</si>
  <si>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</si>
  <si>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</si>
  <si>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</si>
  <si>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</si>
  <si>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</si>
  <si>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</si>
  <si>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</si>
  <si>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</si>
  <si>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</si>
  <si>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</si>
  <si>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</si>
  <si>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</si>
  <si>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</si>
  <si>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</si>
  <si>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</si>
  <si>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</si>
  <si>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</si>
  <si>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</si>
  <si>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</si>
  <si>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</si>
  <si>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</si>
  <si>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</si>
  <si>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</si>
  <si>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</si>
  <si>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</si>
  <si>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</si>
  <si>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</si>
  <si>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</si>
  <si>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</si>
  <si>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</si>
  <si>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</si>
  <si>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</si>
  <si>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</si>
  <si>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</si>
  <si>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</si>
  <si>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</si>
  <si>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</si>
  <si>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</si>
  <si>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</si>
  <si>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</si>
  <si>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</si>
  <si>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</si>
  <si>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</si>
  <si>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</si>
  <si>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</si>
  <si>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</si>
  <si>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</si>
  <si>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</si>
  <si>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</si>
  <si>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</si>
  <si>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</si>
  <si>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</si>
  <si>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</si>
  <si>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</si>
  <si>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</si>
  <si>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</si>
  <si>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</si>
  <si>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</si>
  <si>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</si>
  <si>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</si>
  <si>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</si>
  <si>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</si>
  <si>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</si>
  <si>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</si>
  <si>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</si>
  <si>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</si>
  <si>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</si>
  <si>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</si>
  <si>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</si>
  <si>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</si>
  <si>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</si>
  <si>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</si>
  <si>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</si>
  <si>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</si>
  <si>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</si>
  <si>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</si>
  <si>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</si>
  <si>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</si>
  <si>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</si>
  <si>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</si>
  <si>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</si>
  <si>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</si>
  <si>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</si>
  <si>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</si>
  <si>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</si>
  <si>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</si>
  <si>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</si>
  <si>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</si>
  <si>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</si>
  <si>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</si>
  <si>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</si>
  <si>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</si>
  <si>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</si>
  <si>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</si>
  <si>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</si>
  <si>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</si>
  <si>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</si>
  <si>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</si>
  <si>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</si>
  <si>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</si>
  <si>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</si>
  <si>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</si>
  <si>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</si>
  <si>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</si>
  <si>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</si>
  <si>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</si>
  <si>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</si>
  <si>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</si>
  <si>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</si>
  <si>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</si>
  <si>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</si>
  <si>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</si>
  <si>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</si>
  <si>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</si>
  <si>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</si>
  <si>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</si>
  <si>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</si>
  <si>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</si>
  <si>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</si>
  <si>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</si>
  <si>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</si>
  <si>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</si>
  <si>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</si>
  <si>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</si>
  <si>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</si>
  <si>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</si>
  <si>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</si>
  <si>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</si>
  <si>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</si>
  <si>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</si>
  <si>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</si>
  <si>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</si>
  <si>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</si>
  <si>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</si>
  <si>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</si>
  <si>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</si>
  <si>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</si>
  <si>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</si>
  <si>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</si>
  <si>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</si>
  <si>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</si>
  <si>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</si>
  <si>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</si>
  <si>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</si>
  <si>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</si>
  <si>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</si>
  <si>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</si>
  <si>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</si>
  <si>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</si>
  <si>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</si>
  <si>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</si>
  <si>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</si>
  <si>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</si>
  <si>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</si>
  <si>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</si>
  <si>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</si>
  <si>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</si>
  <si>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</si>
  <si>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</si>
  <si>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</si>
  <si>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</si>
  <si>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</si>
  <si>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</si>
  <si>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</si>
  <si>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</si>
  <si>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</si>
  <si>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</si>
  <si>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</si>
  <si>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</si>
  <si>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</si>
  <si>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</si>
  <si>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</si>
  <si>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</si>
  <si>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</si>
  <si>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</si>
  <si>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</si>
  <si>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</si>
  <si>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</si>
  <si>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</si>
  <si>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</si>
  <si>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</si>
  <si>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</si>
  <si>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</si>
  <si>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</si>
  <si>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</si>
  <si>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</si>
  <si>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</si>
  <si>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</si>
  <si>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</si>
  <si>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</si>
  <si>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</si>
  <si>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</si>
  <si>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</si>
  <si>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</si>
  <si>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</si>
  <si>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</si>
  <si>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</si>
  <si>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</si>
  <si>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</si>
  <si>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</si>
  <si>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</si>
  <si>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</si>
  <si>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</si>
  <si>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</si>
  <si>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</si>
  <si>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</si>
  <si>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</si>
  <si>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</si>
  <si>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</si>
  <si>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</si>
  <si>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</si>
  <si>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</si>
  <si>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</si>
  <si>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</si>
  <si>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</si>
  <si>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</si>
  <si>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</si>
  <si>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</si>
  <si>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</si>
  <si>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</si>
  <si>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</si>
  <si>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</si>
  <si>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</si>
  <si>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</si>
  <si>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</si>
  <si>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</si>
  <si>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</si>
  <si>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</si>
  <si>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</si>
  <si>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</si>
  <si>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</si>
  <si>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</si>
  <si>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</si>
  <si>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</si>
  <si>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</si>
  <si>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</si>
  <si>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</si>
  <si>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</si>
  <si>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</si>
  <si>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</si>
  <si>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</si>
  <si>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</si>
  <si>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</si>
  <si>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</si>
  <si>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</si>
  <si>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</si>
  <si>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</si>
  <si>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</si>
  <si>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</si>
  <si>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</si>
  <si>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</si>
  <si>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</si>
  <si>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</si>
  <si>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</si>
  <si>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</si>
  <si>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</si>
  <si>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</si>
  <si>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</si>
  <si>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</si>
  <si>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</si>
  <si>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</si>
  <si>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</si>
  <si>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</si>
  <si>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</si>
  <si>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</si>
  <si>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</si>
  <si>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</si>
  <si>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</si>
  <si>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</si>
  <si>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</si>
  <si>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</si>
  <si>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</si>
  <si>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</si>
  <si>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</si>
  <si>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</si>
  <si>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</si>
  <si>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</si>
  <si>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</si>
  <si>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</si>
  <si>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</si>
  <si>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</si>
  <si>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</si>
  <si>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</si>
  <si>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</si>
  <si>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</si>
  <si>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</si>
  <si>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</si>
  <si>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</si>
  <si>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</si>
  <si>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</si>
  <si>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</si>
  <si>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</si>
  <si>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</si>
  <si>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</si>
  <si>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</si>
  <si>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</si>
  <si>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</si>
  <si>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</si>
  <si>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</si>
  <si>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</si>
  <si>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</si>
  <si>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</si>
  <si>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</si>
  <si>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</si>
  <si>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</si>
  <si>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</si>
  <si>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</si>
  <si>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</si>
  <si>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</si>
  <si>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</si>
  <si>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</si>
  <si>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</si>
  <si>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</si>
  <si>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</si>
  <si>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</si>
  <si>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</si>
  <si>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</si>
  <si>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</si>
  <si>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</si>
  <si>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</si>
  <si>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</si>
  <si>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</si>
  <si>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</si>
  <si>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</si>
  <si>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</si>
  <si>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</si>
  <si>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</si>
  <si>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</si>
  <si>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</si>
  <si>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</si>
  <si>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</si>
  <si>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</si>
  <si>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</si>
  <si>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</si>
  <si>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</si>
  <si>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</si>
  <si>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</si>
  <si>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</si>
  <si>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</si>
  <si>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</si>
  <si>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</si>
  <si>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</si>
  <si>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</si>
  <si>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</si>
  <si>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</si>
  <si>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</si>
  <si>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</si>
  <si>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</si>
  <si>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</si>
  <si>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</si>
  <si>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</si>
  <si>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</si>
  <si>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</si>
  <si>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</si>
  <si>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</si>
  <si>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</si>
  <si>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</si>
  <si>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</si>
  <si>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</si>
  <si>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</si>
  <si>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</si>
  <si>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</si>
  <si>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</si>
  <si>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</si>
  <si>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</si>
  <si>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</si>
  <si>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</si>
  <si>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</si>
  <si>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</si>
  <si>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</si>
  <si>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</si>
  <si>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</si>
  <si>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</si>
  <si>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</si>
  <si>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</si>
  <si>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</si>
  <si>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</si>
  <si>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</si>
  <si>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</si>
  <si>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</si>
  <si>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</si>
  <si>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</si>
  <si>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</si>
  <si>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</si>
  <si>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</si>
  <si>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</si>
  <si>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</si>
  <si>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</si>
  <si>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</si>
  <si>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</si>
  <si>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</si>
  <si>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</si>
  <si>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</si>
  <si>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</si>
  <si>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</si>
  <si>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</si>
  <si>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</si>
  <si>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</si>
  <si>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</si>
  <si>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</si>
  <si>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</si>
  <si>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</si>
  <si>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</si>
  <si>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</si>
  <si>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</si>
  <si>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</si>
  <si>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</si>
  <si>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</si>
  <si>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</si>
  <si>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</si>
  <si>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</si>
  <si>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</si>
  <si>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</si>
  <si>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</si>
  <si>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</si>
  <si>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</si>
  <si>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</si>
  <si>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</si>
  <si>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</si>
  <si>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</si>
  <si>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</si>
  <si>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</si>
  <si>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</si>
  <si>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</si>
  <si>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</si>
  <si>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</si>
  <si>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</si>
  <si>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</si>
  <si>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</si>
  <si>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</si>
  <si>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</si>
  <si>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</si>
  <si>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</si>
  <si>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</si>
  <si>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</si>
  <si>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</si>
  <si>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</si>
  <si>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</si>
  <si>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</si>
  <si>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</si>
  <si>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</si>
  <si>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</si>
  <si>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</si>
  <si>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</si>
  <si>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</si>
  <si>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</si>
  <si>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</si>
  <si>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</si>
  <si>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</si>
  <si>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</si>
  <si>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</si>
  <si>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</si>
  <si>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</si>
  <si>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</si>
  <si>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</si>
  <si>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</si>
  <si>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</si>
  <si>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</si>
  <si>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</si>
  <si>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</si>
  <si>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</si>
  <si>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</si>
  <si>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</si>
  <si>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</si>
  <si>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</si>
  <si>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</si>
  <si>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</si>
  <si>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</si>
  <si>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</si>
  <si>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</si>
  <si>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</si>
  <si>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</si>
  <si>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</si>
  <si>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</si>
  <si>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</si>
  <si>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</si>
  <si>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</si>
  <si>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</si>
  <si>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</si>
  <si>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</si>
  <si>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</si>
  <si>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</si>
  <si>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</si>
  <si>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</si>
  <si>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</si>
  <si>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</si>
  <si>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</si>
  <si>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</si>
  <si>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</si>
  <si>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</si>
  <si>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</si>
  <si>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</si>
  <si>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</si>
  <si>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</si>
  <si>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</si>
  <si>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</si>
  <si>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</si>
  <si>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</si>
  <si>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</si>
  <si>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</si>
  <si>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</si>
  <si>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</si>
  <si>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</si>
  <si>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</si>
  <si>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</si>
  <si>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</si>
  <si>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</si>
  <si>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</si>
  <si>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</si>
  <si>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</si>
  <si>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</si>
  <si>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</si>
  <si>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</si>
  <si>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</si>
  <si>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</si>
  <si>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</si>
  <si>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</si>
  <si>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</si>
  <si>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</si>
  <si>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</si>
  <si>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</si>
  <si>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</si>
  <si>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</si>
  <si>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</si>
  <si>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</si>
  <si>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</si>
  <si>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</si>
  <si>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</si>
  <si>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</si>
  <si>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</si>
  <si>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</si>
  <si>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</si>
  <si>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</si>
  <si>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</si>
  <si>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</si>
  <si>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</si>
  <si>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</si>
  <si>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</si>
  <si>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</si>
  <si>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</si>
  <si>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</si>
  <si>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</si>
  <si>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</si>
  <si>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</si>
  <si>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</si>
  <si>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</si>
  <si>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</si>
  <si>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</si>
  <si>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</si>
  <si>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</si>
  <si>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</si>
  <si>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</si>
  <si>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</si>
  <si>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</si>
  <si>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</si>
  <si>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</si>
  <si>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</si>
  <si>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</si>
  <si>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</si>
  <si>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</si>
  <si>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</si>
  <si>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</si>
  <si>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</si>
  <si>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</si>
  <si>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</si>
  <si>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</si>
  <si>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</si>
  <si>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</si>
  <si>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</si>
  <si>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</si>
  <si>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</si>
  <si>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</si>
  <si>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</si>
  <si>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</si>
  <si>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</si>
  <si>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</si>
  <si>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</si>
  <si>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</si>
  <si>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</si>
  <si>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</si>
  <si>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</si>
  <si>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</si>
  <si>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</si>
  <si>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</si>
  <si>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</si>
  <si>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</si>
  <si>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</si>
  <si>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</si>
  <si>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</si>
  <si>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</si>
  <si>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</si>
  <si>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</si>
  <si>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</si>
  <si>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</si>
  <si>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</si>
  <si>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</si>
  <si>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</si>
  <si>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</si>
  <si>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</si>
  <si>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</si>
  <si>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</si>
  <si>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</si>
  <si>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</si>
  <si>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</si>
  <si>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</si>
  <si>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</si>
  <si>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</si>
  <si>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</si>
  <si>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</si>
  <si>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</si>
  <si>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</si>
  <si>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</si>
  <si>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</si>
  <si>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</si>
  <si>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</si>
  <si>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</si>
  <si>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</si>
  <si>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</si>
  <si>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</si>
  <si>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</si>
  <si>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</si>
  <si>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</si>
  <si>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</si>
  <si>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</si>
  <si>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</si>
  <si>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</si>
  <si>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</si>
  <si>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</si>
  <si>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</si>
  <si>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</si>
  <si>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</si>
  <si>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</si>
  <si>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</si>
  <si>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</si>
  <si>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</si>
  <si>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</si>
  <si>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</si>
  <si>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</si>
  <si>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</si>
  <si>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</si>
  <si>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</si>
  <si>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</si>
  <si>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</si>
  <si>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</si>
  <si>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</si>
  <si>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</si>
  <si>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</si>
  <si>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</si>
  <si>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</si>
  <si>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</si>
  <si>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</si>
  <si>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</si>
  <si>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</si>
  <si>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</si>
  <si>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</si>
  <si>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</si>
  <si>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</si>
  <si>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</si>
  <si>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</si>
  <si>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</si>
  <si>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</si>
  <si>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</si>
  <si>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</si>
  <si>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</si>
  <si>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</si>
  <si>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</si>
  <si>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</si>
  <si>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</si>
  <si>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</si>
  <si>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</si>
  <si>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</si>
  <si>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</si>
  <si>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</si>
  <si>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</si>
  <si>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</si>
  <si>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</si>
  <si>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</si>
  <si>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</si>
  <si>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</si>
  <si>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</si>
  <si>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</si>
  <si>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</si>
  <si>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</si>
  <si>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</si>
  <si>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</si>
  <si>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</si>
  <si>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</si>
  <si>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</si>
  <si>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</si>
  <si>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</si>
  <si>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</si>
  <si>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</si>
  <si>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</si>
  <si>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</si>
  <si>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</si>
  <si>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</si>
  <si>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</si>
  <si>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</si>
  <si>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</si>
  <si>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</si>
  <si>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</si>
  <si>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</si>
  <si>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</si>
  <si>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</si>
  <si>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</si>
  <si>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</si>
  <si>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</si>
  <si>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</si>
  <si>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</si>
  <si>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</si>
  <si>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</si>
  <si>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</si>
  <si>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</si>
  <si>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</si>
  <si>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</si>
  <si>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</si>
  <si>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</si>
  <si>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</si>
  <si>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</si>
  <si>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</si>
  <si>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</si>
  <si>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</si>
  <si>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</si>
  <si>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</si>
  <si>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</si>
  <si>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</si>
  <si>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</si>
  <si>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</si>
  <si>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</si>
  <si>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</si>
  <si>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</si>
  <si>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</si>
  <si>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</si>
  <si>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</si>
  <si>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</si>
  <si>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</si>
  <si>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</si>
  <si>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</si>
  <si>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</si>
  <si>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</si>
  <si>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</si>
  <si>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</si>
  <si>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</si>
  <si>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</si>
  <si>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</si>
  <si>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</si>
  <si>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</si>
  <si>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</si>
  <si>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</si>
  <si>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</si>
  <si>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</si>
  <si>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</si>
  <si>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</si>
  <si>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</si>
  <si>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</si>
  <si>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</si>
  <si>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</si>
  <si>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</si>
  <si>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</si>
  <si>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</si>
  <si>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</si>
  <si>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</si>
  <si>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</si>
  <si>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</si>
  <si>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</si>
  <si>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</si>
  <si>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</si>
  <si>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</si>
  <si>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</si>
  <si>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</si>
  <si>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</si>
  <si>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</si>
  <si>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</si>
  <si>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</si>
  <si>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</si>
  <si>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</si>
  <si>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</si>
  <si>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</si>
  <si>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</si>
  <si>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</si>
  <si>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</si>
  <si>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</si>
  <si>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</si>
  <si>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</si>
  <si>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</si>
  <si>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</si>
  <si>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</si>
  <si>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</si>
  <si>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</si>
  <si>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</si>
  <si>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</si>
  <si>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</si>
  <si>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</si>
  <si>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</si>
  <si>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</si>
  <si>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</si>
  <si>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</si>
  <si>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</si>
  <si>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</si>
  <si>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</si>
  <si>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</si>
  <si>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</si>
  <si>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</si>
  <si>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</si>
  <si>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</si>
  <si>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</si>
  <si>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</si>
  <si>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</si>
  <si>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</si>
  <si>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</si>
  <si>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</si>
  <si>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</si>
  <si>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</si>
  <si>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</si>
  <si>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</si>
  <si>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</si>
  <si>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</si>
  <si>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</si>
  <si>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</si>
  <si>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</si>
  <si>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</si>
  <si>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</si>
  <si>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</si>
  <si>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</si>
  <si>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</si>
  <si>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</si>
  <si>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</si>
  <si>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</si>
  <si>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</si>
  <si>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</si>
  <si>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</si>
  <si>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</si>
  <si>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</si>
  <si>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</si>
  <si>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</si>
  <si>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</si>
  <si>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</si>
  <si>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</si>
  <si>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</si>
  <si>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</si>
  <si>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</si>
  <si>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</si>
  <si>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</si>
  <si>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</si>
  <si>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</si>
  <si>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</si>
  <si>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</si>
  <si>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</si>
  <si>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</si>
  <si>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</si>
  <si>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</si>
  <si>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</si>
  <si>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</si>
  <si>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</si>
  <si>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</si>
  <si>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</si>
  <si>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</si>
  <si>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</si>
  <si>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</si>
  <si>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</si>
  <si>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</si>
  <si>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</si>
  <si>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</si>
  <si>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</si>
  <si>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</si>
  <si>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</si>
  <si>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</si>
  <si>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</si>
  <si>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</si>
  <si>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</si>
  <si>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</si>
  <si>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</si>
  <si>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</si>
  <si>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</si>
  <si>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</si>
  <si>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</si>
  <si>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</si>
  <si>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</si>
  <si>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</si>
  <si>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</si>
  <si>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</si>
  <si>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</si>
  <si>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</si>
  <si>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</si>
  <si>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</si>
  <si>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</si>
  <si>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</si>
  <si>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</si>
  <si>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</si>
  <si>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</si>
  <si>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</si>
  <si>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</si>
  <si>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</si>
  <si>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</si>
  <si>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</si>
  <si>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</si>
  <si>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</si>
  <si>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</si>
  <si>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</si>
  <si>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</si>
  <si>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</si>
  <si>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</si>
  <si>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</si>
  <si>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</si>
  <si>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</si>
  <si>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</si>
  <si>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</si>
  <si>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</si>
  <si>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</si>
  <si>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</si>
  <si>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</si>
  <si>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</si>
  <si>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</si>
  <si>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</si>
  <si>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</si>
  <si>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</si>
  <si>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</si>
  <si>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</si>
  <si>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</si>
  <si>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</si>
  <si>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</si>
  <si>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</si>
  <si>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</si>
  <si>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</si>
  <si>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</si>
  <si>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</si>
  <si>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</si>
  <si>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</si>
  <si>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</si>
  <si>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</si>
  <si>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</si>
  <si>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</si>
  <si>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</si>
  <si>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</si>
  <si>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</si>
  <si>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</si>
  <si>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</si>
  <si>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</si>
  <si>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</si>
  <si>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</si>
  <si>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</si>
  <si>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</si>
  <si>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</si>
  <si>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</si>
  <si>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</si>
  <si>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</si>
  <si>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</si>
  <si>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</si>
  <si>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</si>
  <si>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</si>
  <si>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</si>
  <si>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</si>
  <si>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</si>
  <si>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</si>
  <si>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</si>
  <si>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</si>
  <si>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</si>
  <si>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</si>
  <si>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</si>
  <si>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</si>
  <si>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</si>
  <si>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</si>
  <si>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</si>
  <si>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</si>
  <si>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</si>
  <si>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</si>
  <si>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</si>
  <si>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</si>
  <si>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</si>
  <si>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</si>
  <si>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</si>
  <si>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</si>
  <si>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</si>
  <si>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</si>
  <si>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</si>
  <si>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</si>
  <si>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</si>
  <si>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</si>
  <si>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</si>
  <si>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</si>
  <si>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</si>
  <si>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</si>
  <si>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</si>
  <si>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</si>
  <si>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</si>
  <si>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</si>
  <si>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</si>
  <si>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</si>
  <si>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</si>
  <si>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</si>
  <si>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</si>
  <si>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</si>
  <si>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</si>
  <si>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</si>
  <si>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</si>
  <si>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</si>
  <si>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</si>
  <si>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</si>
  <si>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</si>
  <si>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</si>
  <si>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</si>
  <si>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</si>
  <si>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</si>
  <si>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</si>
  <si>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</si>
  <si>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</si>
  <si>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</si>
  <si>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</si>
  <si>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</si>
  <si>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</si>
  <si>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</si>
  <si>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</si>
  <si>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</si>
  <si>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</si>
  <si>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</si>
  <si>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</si>
  <si>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</si>
  <si>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</si>
  <si>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</si>
  <si>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</si>
  <si>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</si>
  <si>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</si>
  <si>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</si>
  <si>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</si>
  <si>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</si>
  <si>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</si>
  <si>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</si>
  <si>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</si>
  <si>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</si>
  <si>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</si>
  <si>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</si>
  <si>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</si>
  <si>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</si>
  <si>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</si>
  <si>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</si>
  <si>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</si>
  <si>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</si>
  <si>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</si>
  <si>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</si>
  <si>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</si>
  <si>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</si>
  <si>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</si>
  <si>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</si>
  <si>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</si>
  <si>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</si>
  <si>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</si>
  <si>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</si>
  <si>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</si>
  <si>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</si>
  <si>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</si>
  <si>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</si>
  <si>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</si>
  <si>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</si>
  <si>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</si>
  <si>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</si>
  <si>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</si>
  <si>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</si>
  <si>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</si>
  <si>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</si>
  <si>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</si>
  <si>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</si>
  <si>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</si>
  <si>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</si>
  <si>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</si>
  <si>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</si>
  <si>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</si>
  <si>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</si>
  <si>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</si>
  <si>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</si>
  <si>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</si>
  <si>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</si>
  <si>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</si>
  <si>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</si>
  <si>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</si>
  <si>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</si>
  <si>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</si>
  <si>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</si>
  <si>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</si>
  <si>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</si>
  <si>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</si>
  <si>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</si>
  <si>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</si>
  <si>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</si>
  <si>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</si>
  <si>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</si>
  <si>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</si>
  <si>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</si>
  <si>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</si>
  <si>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</si>
  <si>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</si>
  <si>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</si>
  <si>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</si>
  <si>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</si>
  <si>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</si>
  <si>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</si>
  <si>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</si>
  <si>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</si>
  <si>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</si>
  <si>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</si>
  <si>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</si>
  <si>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</si>
  <si>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</si>
  <si>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</si>
  <si>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</si>
  <si>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</si>
  <si>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</si>
  <si>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</si>
  <si>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</si>
  <si>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</si>
  <si>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</si>
  <si>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</si>
  <si>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</si>
  <si>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</si>
  <si>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</si>
  <si>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</si>
  <si>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</si>
  <si>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</si>
  <si>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</si>
  <si>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</si>
  <si>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</si>
  <si>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</si>
  <si>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</si>
  <si>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</si>
  <si>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</si>
  <si>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</si>
  <si>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</si>
  <si>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</si>
  <si>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</si>
  <si>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</si>
  <si>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</si>
  <si>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</si>
  <si>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</si>
  <si>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</si>
  <si>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</si>
  <si>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</si>
  <si>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</si>
  <si>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</si>
  <si>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</si>
  <si>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</si>
  <si>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</si>
  <si>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</si>
  <si>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</si>
  <si>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</si>
  <si>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</si>
  <si>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</si>
  <si>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</si>
  <si>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</si>
  <si>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</si>
  <si>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</si>
  <si>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</si>
  <si>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</si>
  <si>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</si>
  <si>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</si>
  <si>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</si>
  <si>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</si>
  <si>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</si>
  <si>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</si>
  <si>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</si>
  <si>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</si>
  <si>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</si>
  <si>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</si>
  <si>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</si>
  <si>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</si>
  <si>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</si>
  <si>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</si>
  <si>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</si>
  <si>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</si>
  <si>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</si>
  <si>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</si>
  <si>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</si>
  <si>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</si>
  <si>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</si>
  <si>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</si>
  <si>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</si>
  <si>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</si>
  <si>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</si>
  <si>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</si>
  <si>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</si>
  <si>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</si>
  <si>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</si>
  <si>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</si>
  <si>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</si>
  <si>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</si>
  <si>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</si>
  <si>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</si>
  <si>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</si>
  <si>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</si>
  <si>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</si>
  <si>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</si>
  <si>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</si>
  <si>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</si>
  <si>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</si>
  <si>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</si>
  <si>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</si>
  <si>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</si>
  <si>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</si>
  <si>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</si>
  <si>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</si>
  <si>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</si>
  <si>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</si>
  <si>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</si>
  <si>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</si>
  <si>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</si>
  <si>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</si>
  <si>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</si>
  <si>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</si>
  <si>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</si>
  <si>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</si>
  <si>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</si>
  <si>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</si>
  <si>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</si>
  <si>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</si>
  <si>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</si>
  <si>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</si>
  <si>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</si>
  <si>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</si>
  <si>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</si>
  <si>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</si>
  <si>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</si>
  <si>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</si>
  <si>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</si>
  <si>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</si>
  <si>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</si>
  <si>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</si>
  <si>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</si>
  <si>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</si>
  <si>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</si>
  <si>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</si>
  <si>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</si>
  <si>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</si>
  <si>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</si>
  <si>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</si>
  <si>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</si>
  <si>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</si>
  <si>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</si>
  <si>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</si>
  <si>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</si>
  <si>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</si>
  <si>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</si>
  <si>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</si>
  <si>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</si>
  <si>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</si>
  <si>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</si>
  <si>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</si>
  <si>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</si>
  <si>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</si>
  <si>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</si>
  <si>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</si>
  <si>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</si>
  <si>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</si>
  <si>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</si>
  <si>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</si>
  <si>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</si>
  <si>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</si>
  <si>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</si>
  <si>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</si>
  <si>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</si>
  <si>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</si>
  <si>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</si>
  <si>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</si>
  <si>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</si>
  <si>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</si>
  <si>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</si>
  <si>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</si>
  <si>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</si>
  <si>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</si>
  <si>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</si>
  <si>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</si>
  <si>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</si>
  <si>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</si>
  <si>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</si>
  <si>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</si>
  <si>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</si>
  <si>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</si>
  <si>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</si>
  <si>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</si>
  <si>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</si>
  <si>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</si>
  <si>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</si>
  <si>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</si>
  <si>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</si>
  <si>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</si>
  <si>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</si>
  <si>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</si>
  <si>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</si>
  <si>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</si>
  <si>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</si>
  <si>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</si>
  <si>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</si>
  <si>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</si>
  <si>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</si>
  <si>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</si>
  <si>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</si>
  <si>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</si>
  <si>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</si>
  <si>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</si>
  <si>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</si>
  <si>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</si>
  <si>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</si>
  <si>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</si>
  <si>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</si>
  <si>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</si>
  <si>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</si>
  <si>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</si>
  <si>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</si>
  <si>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</si>
  <si>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</si>
  <si>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</si>
  <si>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</si>
  <si>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</si>
  <si>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</si>
  <si>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</si>
  <si>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</si>
  <si>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</si>
  <si>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</si>
  <si>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</si>
  <si>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</si>
  <si>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</si>
  <si>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</si>
  <si>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</si>
  <si>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</si>
  <si>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</si>
  <si>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</si>
  <si>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</si>
  <si>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</si>
  <si>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</si>
  <si>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</si>
  <si>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</si>
  <si>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</si>
  <si>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</si>
  <si>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</si>
  <si>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</si>
  <si>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</si>
  <si>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</si>
  <si>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</si>
  <si>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</si>
  <si>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</si>
  <si>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</si>
  <si>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</si>
  <si>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</si>
  <si>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</si>
  <si>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</si>
  <si>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</si>
  <si>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</si>
  <si>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</si>
  <si>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</si>
  <si>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</si>
  <si>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</si>
  <si>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</si>
  <si>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</si>
  <si>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</si>
  <si>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</si>
  <si>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</si>
  <si>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</si>
  <si>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</si>
  <si>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</si>
  <si>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</si>
  <si>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</si>
  <si>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</si>
  <si>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</si>
  <si>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</si>
  <si>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</si>
  <si>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</si>
  <si>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</si>
  <si>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</si>
  <si>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</si>
  <si>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</si>
  <si>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</si>
  <si>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</si>
  <si>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</si>
  <si>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</si>
  <si>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</si>
  <si>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</si>
  <si>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</si>
  <si>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</si>
  <si>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</si>
  <si>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</si>
  <si>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</si>
  <si>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</si>
  <si>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</si>
  <si>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</si>
  <si>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</si>
  <si>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</si>
  <si>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</si>
  <si>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</si>
  <si>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</si>
  <si>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</si>
  <si>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</si>
  <si>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</si>
  <si>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</si>
  <si>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</si>
  <si>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</si>
  <si>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</si>
  <si>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</si>
  <si>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</si>
  <si>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</si>
  <si>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</si>
  <si>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</si>
  <si>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</si>
  <si>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</si>
  <si>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</si>
  <si>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</si>
  <si>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</si>
  <si>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</si>
  <si>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</si>
  <si>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</si>
  <si>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</si>
  <si>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</si>
  <si>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</si>
  <si>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</si>
  <si>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</si>
  <si>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</si>
  <si>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</si>
  <si>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</si>
  <si>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</si>
  <si>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</si>
  <si>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</si>
  <si>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</si>
  <si>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</si>
  <si>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</si>
  <si>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</si>
  <si>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</si>
  <si>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</si>
  <si>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</si>
  <si>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</si>
  <si>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</si>
  <si>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</si>
  <si>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</si>
  <si>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</si>
  <si>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</si>
  <si>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</si>
  <si>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</si>
  <si>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</si>
  <si>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</si>
  <si>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</si>
  <si>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</si>
  <si>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</si>
  <si>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</si>
  <si>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</si>
  <si>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</si>
  <si>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</si>
  <si>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</si>
  <si>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</si>
  <si>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</si>
  <si>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</si>
  <si>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</si>
  <si>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</si>
  <si>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</si>
  <si>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</si>
  <si>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</si>
  <si>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</si>
  <si>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</si>
  <si>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</si>
  <si>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</si>
  <si>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</si>
  <si>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</si>
  <si>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</si>
  <si>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</si>
  <si>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</si>
  <si>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</si>
  <si>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</si>
  <si>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</si>
  <si>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</si>
  <si>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</si>
  <si>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</si>
  <si>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</si>
  <si>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</si>
  <si>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</si>
  <si>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</si>
  <si>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</si>
  <si>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</si>
  <si>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</si>
  <si>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</si>
  <si>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</si>
  <si>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</si>
  <si>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</si>
  <si>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</si>
  <si>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</si>
  <si>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</si>
  <si>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</si>
  <si>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</si>
  <si>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</si>
  <si>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</si>
  <si>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</si>
  <si>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</si>
  <si>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</si>
  <si>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</si>
  <si>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</si>
  <si>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</si>
  <si>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</si>
  <si>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</si>
  <si>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</si>
  <si>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</si>
  <si>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</si>
  <si>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</si>
  <si>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</si>
  <si>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</si>
  <si>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</si>
  <si>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</si>
  <si>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</si>
  <si>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</si>
  <si>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</si>
  <si>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</si>
  <si>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</si>
  <si>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</si>
  <si>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</si>
  <si>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</si>
  <si>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</si>
  <si>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</si>
  <si>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</si>
  <si>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</si>
  <si>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</si>
  <si>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</si>
  <si>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</si>
  <si>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</si>
  <si>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</si>
  <si>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</si>
  <si>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</si>
  <si>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</si>
  <si>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</si>
  <si>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</si>
  <si>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</si>
  <si>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</si>
  <si>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</si>
  <si>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</si>
  <si>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</si>
  <si>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</si>
  <si>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</si>
  <si>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</si>
  <si>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</si>
  <si>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</si>
  <si>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</si>
  <si>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</si>
  <si>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</si>
  <si>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</si>
  <si>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</si>
  <si>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</si>
  <si>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</si>
  <si>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</si>
  <si>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</si>
  <si>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</si>
  <si>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</si>
  <si>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</si>
  <si>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</si>
  <si>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</si>
  <si>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</si>
  <si>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</si>
  <si>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</si>
  <si>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</si>
  <si>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</si>
  <si>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</si>
  <si>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</si>
  <si>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</si>
  <si>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</si>
  <si>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</si>
  <si>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</si>
  <si>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</si>
  <si>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</si>
  <si>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</si>
  <si>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</si>
  <si>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</si>
  <si>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</si>
  <si>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</si>
  <si>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</si>
  <si>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</si>
  <si>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</si>
  <si>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</si>
  <si>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</si>
  <si>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</si>
  <si>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</si>
  <si>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</si>
  <si>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</si>
  <si>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</si>
  <si>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</si>
  <si>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</si>
  <si>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</si>
  <si>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</si>
  <si>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</si>
  <si>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</si>
  <si>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</si>
  <si>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</si>
  <si>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</si>
  <si>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</si>
  <si>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</si>
  <si>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</si>
  <si>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</si>
  <si>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</si>
  <si>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</si>
  <si>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</si>
  <si>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</si>
  <si>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</si>
  <si>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</si>
  <si>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</si>
  <si>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</si>
  <si>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</si>
  <si>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</si>
  <si>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</si>
  <si>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</si>
  <si>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</si>
  <si>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</si>
  <si>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</si>
  <si>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</si>
  <si>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</si>
  <si>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</si>
  <si>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</si>
  <si>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</si>
  <si>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</si>
  <si>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</si>
  <si>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</si>
  <si>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</si>
  <si>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</si>
  <si>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</si>
  <si>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</si>
  <si>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</si>
  <si>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</si>
  <si>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</si>
  <si>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</si>
  <si>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</si>
  <si>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</si>
  <si>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</si>
  <si>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</si>
  <si>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</si>
  <si>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</si>
  <si>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</si>
  <si>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</si>
  <si>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</si>
  <si>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</si>
  <si>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</si>
  <si>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</si>
  <si>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</si>
  <si>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</si>
  <si>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</si>
  <si>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</si>
  <si>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</si>
  <si>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</si>
  <si>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</si>
  <si>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</si>
  <si>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</si>
  <si>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</si>
  <si>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</si>
  <si>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</si>
  <si>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</si>
  <si>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</si>
  <si>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</si>
  <si>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</si>
  <si>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</si>
  <si>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</si>
  <si>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</si>
  <si>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</si>
  <si>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</si>
  <si>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</si>
  <si>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</si>
  <si>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</si>
  <si>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</si>
  <si>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</si>
  <si>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</si>
  <si>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</si>
  <si>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</si>
  <si>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</si>
  <si>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</si>
  <si>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</si>
  <si>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</si>
  <si>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</si>
  <si>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</si>
  <si>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</si>
  <si>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</si>
  <si>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</si>
  <si>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</si>
  <si>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</si>
  <si>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</si>
  <si>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</si>
  <si>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</si>
  <si>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</si>
  <si>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</si>
  <si>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</si>
  <si>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</si>
  <si>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</si>
  <si>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</si>
  <si>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</si>
  <si>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</si>
  <si>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</si>
  <si>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</si>
  <si>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</si>
  <si>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</si>
  <si>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</si>
  <si>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</si>
  <si>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</si>
  <si>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</si>
  <si>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</si>
  <si>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</si>
  <si>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</si>
  <si>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</si>
  <si>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</si>
  <si>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</si>
  <si>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</si>
  <si>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</si>
  <si>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</si>
  <si>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</si>
  <si>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</si>
  <si>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</si>
  <si>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</si>
  <si>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</si>
  <si>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</si>
  <si>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</si>
  <si>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</si>
  <si>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</si>
  <si>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</si>
  <si>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</si>
  <si>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</si>
  <si>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</si>
  <si>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</si>
  <si>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</si>
  <si>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</si>
  <si>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</si>
  <si>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</si>
  <si>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</si>
  <si>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</si>
  <si>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</si>
  <si>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</si>
  <si>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</si>
  <si>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</si>
  <si>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</si>
  <si>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</si>
  <si>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</si>
  <si>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</si>
  <si>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</si>
  <si>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</si>
  <si>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</si>
  <si>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</si>
  <si>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</si>
  <si>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</si>
  <si>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</si>
  <si>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</si>
  <si>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</si>
  <si>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</si>
  <si>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</si>
  <si>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</si>
  <si>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</si>
  <si>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</si>
  <si>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</si>
  <si>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</si>
  <si>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</si>
  <si>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</si>
  <si>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</si>
  <si>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</si>
  <si>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</si>
  <si>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</si>
  <si>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</si>
  <si>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</si>
  <si>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</si>
  <si>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</si>
  <si>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</si>
  <si>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</si>
  <si>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</si>
  <si>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</si>
  <si>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</si>
  <si>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</si>
  <si>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</si>
  <si>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</si>
  <si>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</si>
  <si>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</si>
  <si>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</si>
  <si>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</si>
  <si>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</si>
  <si>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</si>
  <si>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</si>
  <si>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</si>
  <si>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</si>
  <si>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</si>
  <si>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</si>
  <si>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</si>
  <si>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</si>
  <si>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</si>
  <si>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</si>
  <si>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</si>
  <si>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</si>
  <si>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</si>
  <si>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</si>
  <si>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</si>
  <si>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</si>
  <si>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</si>
  <si>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</si>
  <si>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</si>
  <si>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</si>
  <si>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</si>
  <si>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</si>
  <si>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</si>
  <si>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</si>
  <si>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</si>
  <si>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</si>
  <si>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</si>
  <si>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</si>
  <si>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</si>
  <si>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</si>
  <si>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</si>
  <si>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</si>
  <si>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</si>
  <si>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</si>
  <si>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</si>
  <si>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</si>
  <si>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</si>
  <si>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</si>
  <si>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</si>
  <si>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</si>
  <si>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</si>
  <si>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</si>
  <si>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</si>
  <si>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</si>
  <si>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</si>
  <si>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</si>
  <si>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</si>
  <si>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</si>
  <si>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</si>
  <si>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</si>
  <si>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</si>
  <si>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</si>
  <si>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</si>
  <si>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</si>
  <si>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</si>
  <si>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</si>
  <si>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</si>
  <si>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</si>
  <si>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</si>
  <si>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</si>
  <si>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</si>
  <si>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</si>
  <si>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</si>
  <si>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</si>
  <si>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</si>
  <si>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</si>
  <si>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</si>
  <si>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</si>
  <si>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</si>
  <si>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</si>
  <si>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</si>
  <si>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</si>
  <si>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</si>
  <si>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</si>
  <si>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</si>
  <si>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</si>
  <si>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</si>
  <si>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</si>
  <si>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</si>
  <si>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</si>
  <si>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</si>
  <si>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</si>
  <si>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</si>
  <si>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</si>
  <si>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</si>
  <si>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</si>
  <si>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</si>
  <si>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</si>
  <si>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</si>
  <si>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</si>
  <si>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</si>
  <si>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</si>
  <si>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</si>
  <si>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</si>
  <si>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</si>
  <si>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</si>
  <si>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</si>
  <si>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</si>
  <si>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</si>
  <si>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</si>
  <si>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</si>
  <si>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</si>
  <si>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</si>
  <si>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</si>
  <si>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</si>
  <si>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</si>
  <si>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</si>
  <si>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</si>
  <si>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</si>
  <si>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</si>
  <si>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</si>
  <si>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</si>
  <si>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</si>
  <si>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</si>
  <si>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</si>
  <si>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</si>
  <si>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</si>
  <si>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</si>
  <si>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</si>
  <si>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</si>
  <si>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</si>
  <si>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</si>
  <si>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</si>
  <si>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</si>
  <si>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</si>
  <si>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</si>
  <si>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</si>
  <si>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</si>
  <si>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</si>
  <si>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</si>
  <si>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</si>
  <si>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</si>
  <si>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</si>
  <si>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</si>
  <si>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</si>
  <si>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</si>
  <si>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</si>
  <si>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</si>
  <si>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</si>
  <si>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</si>
  <si>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</si>
  <si>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</si>
  <si>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</si>
  <si>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</si>
  <si>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</si>
  <si>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</si>
  <si>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</si>
  <si>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</si>
  <si>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</si>
  <si>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</si>
  <si>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</si>
  <si>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</si>
  <si>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</si>
  <si>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</si>
  <si>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</si>
  <si>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</si>
  <si>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</si>
  <si>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</si>
  <si>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</si>
  <si>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</si>
  <si>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</si>
  <si>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</si>
  <si>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</si>
  <si>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</si>
  <si>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</si>
  <si>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</si>
  <si>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</si>
  <si>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</si>
  <si>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</si>
  <si>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</si>
  <si>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</si>
  <si>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</si>
  <si>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</si>
  <si>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</si>
  <si>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</si>
  <si>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</si>
  <si>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</si>
  <si>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</si>
  <si>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</si>
  <si>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</si>
  <si>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</si>
  <si>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</si>
  <si>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</si>
  <si>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</si>
  <si>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</si>
  <si>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</si>
  <si>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</si>
  <si>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</si>
  <si>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</si>
  <si>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</si>
  <si>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</si>
  <si>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</si>
  <si>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</si>
  <si>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</si>
  <si>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</si>
  <si>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</si>
  <si>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</si>
  <si>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</si>
  <si>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</si>
  <si>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</si>
  <si>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</si>
  <si>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</si>
  <si>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</si>
  <si>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</si>
  <si>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</si>
  <si>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</si>
  <si>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</si>
  <si>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</si>
  <si>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</si>
  <si>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</si>
  <si>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</si>
  <si>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</si>
  <si>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</si>
  <si>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</si>
  <si>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</si>
  <si>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</si>
  <si>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</si>
  <si>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</si>
  <si>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</si>
  <si>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</si>
  <si>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</si>
  <si>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</si>
  <si>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</si>
  <si>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</si>
  <si>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</si>
  <si>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</si>
  <si>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</si>
  <si>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</si>
  <si>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</si>
  <si>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</si>
  <si>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</si>
  <si>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</si>
  <si>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</si>
  <si>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</si>
  <si>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</si>
  <si>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</si>
  <si>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</si>
  <si>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</si>
  <si>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</si>
  <si>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</si>
  <si>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</si>
  <si>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</si>
  <si>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</si>
  <si>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</si>
  <si>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</si>
  <si>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</si>
  <si>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</si>
  <si>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</si>
  <si>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</si>
  <si>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</si>
  <si>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</si>
  <si>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</si>
  <si>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</si>
  <si>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</si>
  <si>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</si>
  <si>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</si>
  <si>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</si>
  <si>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</si>
  <si>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</si>
  <si>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</si>
  <si>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</si>
  <si>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</si>
  <si>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</si>
  <si>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</si>
  <si>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</si>
  <si>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</si>
  <si>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</si>
  <si>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</si>
  <si>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</si>
  <si>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</si>
  <si>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</si>
  <si>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</si>
  <si>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</si>
  <si>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</si>
  <si>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</si>
  <si>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</si>
  <si>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</si>
  <si>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</si>
  <si>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</si>
  <si>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</si>
  <si>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</si>
  <si>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</si>
  <si>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</si>
  <si>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</si>
  <si>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</si>
  <si>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</si>
  <si>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</si>
  <si>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</si>
  <si>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</si>
  <si>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</si>
  <si>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</si>
  <si>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</si>
  <si>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</si>
  <si>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</si>
  <si>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</si>
  <si>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</si>
  <si>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</si>
  <si>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</si>
  <si>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</si>
  <si>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</si>
  <si>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</si>
  <si>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</si>
  <si>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</si>
  <si>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</si>
  <si>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</si>
  <si>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</si>
  <si>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</si>
  <si>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</si>
  <si>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</si>
  <si>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</si>
  <si>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</si>
  <si>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</si>
  <si>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</si>
  <si>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</si>
  <si>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</si>
  <si>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</si>
  <si>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</si>
  <si>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</si>
  <si>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</si>
  <si>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</si>
  <si>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</si>
  <si>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</si>
  <si>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</si>
  <si>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</si>
  <si>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</si>
  <si>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</si>
  <si>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</si>
  <si>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</si>
  <si>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</si>
  <si>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</si>
  <si>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</si>
  <si>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</si>
  <si>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</si>
  <si>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</si>
  <si>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</si>
  <si>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</si>
  <si>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</si>
  <si>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</si>
  <si>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</si>
  <si>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</si>
  <si>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</si>
  <si>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</si>
  <si>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</si>
  <si>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</si>
  <si>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</si>
  <si>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</si>
  <si>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</si>
  <si>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</si>
  <si>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</si>
  <si>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</si>
  <si>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</si>
  <si>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</si>
  <si>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</si>
  <si>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</si>
  <si>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</si>
  <si>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</si>
  <si>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</si>
  <si>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</si>
  <si>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</si>
  <si>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</si>
  <si>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</si>
  <si>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</si>
  <si>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</si>
  <si>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</si>
  <si>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</si>
  <si>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</si>
  <si>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</si>
  <si>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</si>
  <si>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</si>
  <si>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</si>
  <si>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</si>
  <si>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</si>
  <si>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</si>
  <si>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</si>
  <si>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</si>
  <si>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</si>
  <si>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</si>
  <si>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</si>
  <si>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</si>
  <si>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</si>
  <si>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</si>
  <si>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</si>
  <si>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</si>
  <si>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</si>
  <si>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</si>
  <si>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</si>
  <si>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</si>
  <si>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</si>
  <si>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</si>
  <si>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</si>
  <si>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</si>
  <si>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</si>
  <si>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</si>
  <si>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</si>
  <si>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</si>
  <si>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</si>
  <si>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</si>
  <si>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</si>
  <si>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</si>
  <si>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</si>
  <si>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</si>
  <si>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</si>
  <si>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</si>
  <si>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</si>
  <si>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</si>
  <si>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</si>
  <si>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</si>
  <si>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</si>
  <si>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</si>
  <si>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</si>
  <si>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</si>
  <si>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</si>
  <si>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</si>
  <si>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</si>
  <si>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</si>
  <si>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</si>
  <si>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</si>
  <si>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</si>
  <si>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</si>
  <si>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</si>
  <si>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</si>
  <si>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</si>
  <si>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</si>
  <si>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</si>
  <si>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</si>
  <si>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</si>
  <si>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</si>
  <si>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</si>
  <si>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</si>
  <si>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</si>
  <si>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</si>
  <si>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</si>
  <si>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</si>
  <si>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</si>
  <si>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</si>
  <si>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</si>
  <si>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</si>
  <si>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</si>
  <si>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</si>
  <si>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</si>
  <si>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</si>
  <si>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</si>
  <si>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</si>
  <si>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</si>
  <si>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</si>
  <si>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</si>
  <si>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</si>
  <si>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</si>
  <si>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</si>
  <si>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</si>
  <si>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</si>
  <si>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</si>
  <si>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</si>
  <si>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</si>
  <si>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</si>
  <si>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</si>
  <si>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</si>
  <si>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</si>
  <si>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</si>
  <si>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</si>
  <si>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</si>
  <si>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</si>
  <si>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</si>
  <si>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</si>
  <si>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</si>
  <si>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</si>
  <si>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</si>
  <si>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</si>
  <si>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</si>
  <si>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</si>
  <si>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</si>
  <si>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</si>
  <si>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</si>
  <si>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</si>
  <si>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</si>
  <si>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</si>
  <si>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</si>
  <si>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</si>
  <si>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</si>
  <si>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</si>
  <si>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</si>
  <si>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</si>
  <si>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</si>
  <si>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</si>
  <si>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</si>
  <si>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</si>
  <si>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</si>
  <si>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</si>
  <si>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</si>
  <si>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</si>
  <si>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</si>
  <si>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</si>
  <si>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</si>
  <si>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</si>
  <si>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</si>
  <si>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</si>
  <si>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</si>
  <si>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</si>
  <si>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</si>
  <si>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</si>
  <si>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</si>
  <si>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</si>
  <si>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</si>
  <si>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</si>
  <si>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</si>
  <si>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</si>
  <si>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</si>
  <si>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</si>
  <si>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</si>
  <si>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</si>
  <si>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</si>
  <si>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</si>
  <si>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</si>
  <si>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</si>
  <si>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</si>
  <si>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</si>
  <si>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</si>
  <si>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</si>
  <si>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</si>
  <si>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</si>
  <si>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</si>
  <si>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</si>
  <si>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</si>
  <si>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</si>
  <si>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</si>
  <si>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</si>
  <si>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</si>
  <si>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</si>
  <si>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</si>
  <si>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</si>
  <si>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</si>
  <si>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</si>
  <si>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</si>
  <si>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</si>
  <si>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</si>
  <si>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</si>
  <si>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</si>
  <si>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</si>
  <si>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</si>
  <si>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</si>
  <si>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</si>
  <si>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</si>
  <si>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</si>
  <si>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</si>
  <si>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</si>
  <si>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</si>
  <si>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</si>
  <si>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</si>
  <si>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</si>
  <si>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</si>
  <si>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</si>
  <si>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</si>
  <si>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</si>
  <si>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</si>
  <si>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</si>
  <si>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</si>
  <si>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</si>
  <si>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</si>
  <si>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</si>
  <si>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</si>
  <si>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</si>
  <si>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</si>
  <si>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</si>
  <si>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</si>
  <si>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</si>
  <si>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</si>
  <si>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</si>
  <si>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</si>
  <si>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</si>
  <si>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</si>
  <si>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</si>
  <si>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</si>
  <si>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</si>
  <si>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</si>
  <si>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</si>
  <si>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</si>
  <si>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</si>
  <si>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</si>
  <si>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</si>
  <si>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</si>
  <si>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</si>
  <si>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</si>
  <si>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</si>
  <si>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</si>
  <si>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</si>
  <si>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</si>
  <si>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</si>
  <si>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</si>
  <si>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</si>
  <si>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</si>
  <si>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</si>
  <si>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</si>
  <si>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</si>
  <si>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</si>
  <si>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</si>
  <si>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</si>
  <si>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</si>
  <si>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</si>
  <si>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</si>
  <si>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</si>
  <si>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</si>
  <si>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</si>
  <si>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</si>
  <si>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</si>
  <si>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</si>
  <si>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</si>
  <si>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</si>
  <si>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</si>
  <si>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</si>
  <si>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</si>
  <si>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</si>
  <si>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</si>
  <si>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</si>
  <si>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</si>
  <si>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</si>
  <si>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</si>
  <si>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</si>
  <si>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</si>
  <si>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</si>
  <si>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</si>
  <si>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</si>
  <si>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</si>
  <si>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</si>
  <si>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</si>
  <si>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</si>
  <si>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</si>
  <si>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</si>
  <si>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</si>
  <si>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</si>
  <si>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</si>
  <si>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</si>
  <si>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</si>
  <si>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</si>
  <si>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</si>
  <si>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</si>
  <si>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</si>
  <si>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</si>
  <si>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</si>
  <si>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</si>
  <si>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</si>
  <si>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</si>
  <si>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</si>
  <si>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</si>
  <si>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</si>
  <si>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</si>
  <si>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</si>
  <si>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</si>
  <si>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</si>
  <si>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</si>
  <si>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</si>
  <si>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</si>
  <si>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</si>
  <si>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</si>
  <si>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</si>
  <si>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</si>
  <si>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</si>
  <si>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</si>
  <si>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</si>
  <si>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</si>
  <si>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</si>
  <si>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</si>
  <si>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</si>
  <si>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</si>
  <si>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</si>
  <si>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</si>
  <si>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</si>
  <si>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</si>
  <si>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</si>
  <si>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</si>
  <si>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</si>
  <si>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</si>
  <si>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</si>
  <si>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</si>
  <si>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</si>
  <si>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</si>
  <si>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</si>
  <si>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</si>
  <si>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</si>
  <si>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</si>
  <si>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</si>
  <si>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</si>
  <si>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</si>
  <si>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</si>
  <si>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</si>
  <si>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</si>
  <si>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</si>
  <si>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</si>
  <si>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</si>
  <si>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</si>
  <si>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</si>
  <si>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</si>
  <si>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</si>
  <si>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</si>
  <si>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</si>
  <si>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</si>
  <si>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</si>
  <si>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</si>
  <si>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</si>
  <si>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</si>
  <si>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</si>
  <si>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</si>
  <si>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</si>
  <si>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</si>
  <si>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</si>
  <si>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</si>
  <si>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</si>
  <si>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</si>
  <si>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</si>
  <si>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</si>
  <si>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</si>
  <si>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</si>
  <si>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</si>
  <si>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</si>
  <si>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</si>
  <si>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</si>
  <si>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</si>
  <si>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</si>
  <si>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</si>
  <si>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</si>
  <si>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</si>
  <si>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</si>
  <si>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</si>
  <si>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</si>
  <si>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</si>
  <si>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</si>
  <si>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</si>
  <si>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</si>
  <si>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</si>
  <si>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</si>
  <si>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</si>
  <si>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</si>
  <si>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</si>
  <si>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</si>
  <si>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</si>
  <si>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</si>
  <si>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</si>
  <si>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</si>
  <si>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</si>
  <si>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</si>
  <si>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</si>
  <si>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</si>
  <si>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</si>
  <si>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</si>
  <si>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</si>
  <si>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</si>
  <si>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</si>
  <si>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</si>
  <si>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</si>
  <si>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</si>
  <si>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</si>
  <si>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</si>
  <si>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</si>
  <si>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</si>
  <si>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</si>
  <si>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</si>
  <si>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</si>
  <si>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</si>
  <si>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</si>
  <si>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</si>
  <si>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</si>
  <si>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</si>
  <si>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</si>
  <si>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</si>
  <si>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</si>
  <si>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</si>
  <si>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</si>
  <si>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</si>
  <si>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</si>
  <si>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</si>
  <si>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</si>
  <si>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</si>
  <si>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</si>
  <si>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</si>
  <si>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</si>
  <si>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</si>
  <si>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</si>
  <si>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</si>
  <si>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</si>
  <si>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</si>
  <si>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</si>
  <si>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</si>
  <si>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</si>
  <si>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</si>
  <si>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</si>
  <si>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</si>
  <si>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</si>
  <si>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</si>
  <si>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</si>
  <si>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</si>
  <si>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</si>
  <si>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</si>
  <si>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</si>
  <si>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</si>
  <si>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</si>
  <si>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</si>
  <si>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</si>
  <si>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</si>
  <si>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</si>
  <si>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</si>
  <si>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</si>
  <si>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</si>
  <si>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</si>
  <si>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</si>
  <si>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</si>
  <si>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</si>
  <si>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</si>
  <si>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</si>
  <si>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</si>
  <si>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</si>
  <si>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</si>
  <si>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</si>
  <si>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</si>
  <si>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</si>
  <si>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</si>
  <si>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</si>
  <si>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</si>
  <si>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</si>
  <si>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</si>
  <si>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</si>
  <si>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</si>
  <si>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</si>
  <si>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</si>
  <si>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</si>
  <si>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</si>
  <si>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</si>
  <si>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</si>
  <si>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</si>
  <si>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</si>
  <si>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</si>
  <si>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</si>
  <si>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</si>
  <si>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</si>
  <si>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</si>
  <si>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</si>
  <si>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</si>
  <si>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</si>
  <si>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</si>
  <si>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</si>
  <si>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</si>
  <si>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</si>
  <si>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</si>
  <si>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</si>
  <si>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</si>
  <si>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</si>
  <si>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</si>
  <si>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</si>
  <si>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</si>
  <si>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</si>
  <si>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</si>
  <si>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</si>
  <si>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</si>
  <si>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</si>
  <si>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</si>
  <si>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</si>
  <si>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</si>
  <si>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</si>
  <si>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</si>
  <si>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</si>
  <si>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</si>
  <si>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</si>
  <si>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</si>
  <si>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</si>
  <si>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</si>
  <si>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</si>
  <si>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</si>
  <si>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</si>
  <si>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</si>
  <si>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</si>
  <si>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</si>
  <si>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</si>
  <si>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</si>
  <si>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</si>
  <si>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</si>
  <si>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</si>
  <si>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</si>
  <si>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</si>
  <si>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</si>
  <si>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</si>
  <si>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</si>
  <si>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</si>
  <si>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</si>
  <si>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</si>
  <si>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</si>
  <si>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</si>
  <si>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</si>
  <si>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</si>
  <si>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</si>
  <si>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</si>
  <si>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</si>
  <si>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</si>
  <si>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</si>
  <si>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</si>
  <si>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</si>
  <si>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</si>
  <si>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</si>
  <si>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</si>
  <si>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</si>
  <si>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</si>
  <si>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</si>
  <si>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</si>
  <si>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</si>
  <si>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</si>
  <si>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</si>
  <si>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</si>
  <si>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</si>
  <si>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</si>
  <si>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</si>
  <si>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</si>
  <si>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</si>
  <si>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</si>
  <si>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</si>
  <si>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</si>
  <si>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</si>
  <si>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</si>
  <si>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</si>
  <si>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</si>
  <si>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</si>
  <si>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</si>
  <si>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</si>
  <si>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</si>
  <si>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</si>
  <si>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</si>
  <si>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</si>
  <si>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</si>
  <si>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</si>
  <si>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</si>
  <si>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</si>
  <si>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</si>
  <si>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</si>
  <si>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</si>
  <si>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</si>
  <si>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</si>
  <si>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</si>
  <si>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</si>
  <si>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</si>
  <si>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</si>
  <si>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</si>
  <si>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</si>
  <si>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</si>
  <si>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</si>
  <si>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</si>
  <si>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</si>
  <si>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</si>
  <si>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</si>
  <si>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</si>
  <si>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</si>
  <si>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</si>
  <si>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</si>
  <si>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</si>
  <si>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</si>
  <si>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</si>
  <si>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</si>
  <si>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</si>
  <si>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</si>
  <si>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</si>
  <si>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</si>
  <si>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</si>
  <si>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</si>
  <si>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</si>
  <si>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</si>
  <si>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</si>
  <si>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</si>
  <si>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</si>
  <si>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</si>
  <si>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</si>
  <si>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</si>
  <si>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</si>
  <si>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</si>
  <si>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</si>
  <si>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</si>
  <si>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</si>
  <si>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</si>
  <si>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</si>
  <si>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</si>
  <si>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</si>
  <si>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</si>
  <si>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</si>
  <si>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</si>
  <si>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</si>
  <si>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</si>
  <si>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</si>
  <si>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</si>
  <si>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</si>
  <si>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</si>
  <si>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</si>
  <si>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</si>
  <si>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</si>
  <si>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</si>
  <si>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</si>
  <si>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</si>
  <si>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</si>
  <si>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</si>
  <si>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</si>
  <si>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</si>
  <si>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</si>
  <si>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</si>
  <si>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</si>
  <si>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</si>
  <si>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</si>
  <si>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</si>
  <si>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</si>
  <si>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</si>
  <si>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</si>
  <si>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</si>
  <si>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</si>
  <si>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</si>
  <si>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</si>
  <si>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</si>
  <si>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</si>
  <si>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</si>
  <si>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</si>
  <si>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</si>
  <si>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</si>
  <si>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</si>
  <si>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</si>
  <si>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</si>
  <si>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</si>
  <si>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</si>
  <si>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</si>
  <si>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</si>
  <si>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</si>
  <si>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</si>
  <si>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</si>
  <si>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</si>
  <si>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</si>
  <si>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</si>
  <si>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</si>
  <si>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</si>
  <si>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</si>
  <si>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</si>
  <si>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</si>
  <si>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</si>
  <si>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</si>
  <si>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</si>
  <si>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</si>
  <si>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</si>
  <si>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</si>
  <si>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</si>
  <si>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</si>
  <si>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</si>
  <si>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</si>
  <si>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</si>
  <si>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</si>
  <si>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</si>
  <si>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</si>
  <si>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</si>
  <si>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</si>
  <si>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</si>
  <si>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</si>
  <si>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</si>
  <si>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</si>
  <si>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</si>
  <si>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</si>
  <si>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</si>
  <si>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</si>
  <si>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</si>
  <si>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</si>
  <si>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</si>
  <si>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</si>
  <si>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</si>
  <si>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</si>
  <si>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</si>
  <si>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</si>
  <si>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</si>
  <si>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</si>
  <si>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</si>
  <si>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</si>
  <si>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</si>
  <si>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</si>
  <si>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</si>
  <si>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</si>
  <si>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</si>
  <si>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</si>
  <si>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</si>
  <si>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</si>
  <si>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</si>
  <si>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</si>
  <si>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</si>
  <si>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</si>
  <si>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</si>
  <si>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</si>
  <si>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</si>
  <si>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</si>
  <si>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</si>
  <si>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</si>
  <si>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</si>
  <si>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</si>
  <si>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</si>
  <si>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</si>
  <si>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</si>
  <si>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</si>
  <si>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</si>
  <si>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</si>
  <si>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</si>
  <si>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</si>
  <si>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</si>
  <si>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</si>
  <si>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</si>
  <si>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</si>
  <si>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</si>
  <si>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</si>
  <si>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</si>
  <si>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</si>
  <si>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</si>
  <si>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</si>
  <si>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</si>
  <si>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</si>
  <si>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</si>
  <si>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</si>
  <si>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</si>
  <si>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</si>
  <si>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</si>
  <si>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</si>
  <si>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</si>
  <si>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</si>
  <si>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</si>
  <si>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</si>
  <si>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</si>
  <si>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</si>
  <si>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</si>
  <si>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</si>
  <si>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</si>
  <si>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</si>
  <si>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</si>
  <si>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</si>
  <si>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</si>
  <si>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</si>
  <si>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</si>
  <si>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</si>
  <si>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</si>
  <si>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</si>
  <si>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</si>
  <si>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</si>
  <si>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</si>
  <si>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</si>
  <si>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</si>
  <si>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</si>
  <si>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</si>
  <si>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</si>
  <si>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</si>
  <si>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</si>
  <si>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</si>
  <si>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</si>
  <si>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</si>
  <si>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</si>
  <si>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</si>
  <si>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</si>
  <si>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</si>
  <si>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</si>
  <si>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</si>
  <si>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</si>
  <si>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</si>
  <si>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</si>
  <si>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</si>
  <si>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</si>
  <si>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</si>
  <si>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</si>
  <si>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</si>
  <si>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</si>
  <si>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</si>
  <si>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</si>
  <si>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</si>
  <si>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</si>
  <si>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</si>
  <si>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</si>
  <si>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</si>
  <si>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</si>
  <si>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</si>
  <si>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</si>
  <si>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</si>
  <si>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</si>
  <si>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</si>
  <si>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</si>
  <si>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</si>
  <si>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</si>
  <si>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</si>
  <si>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</si>
  <si>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</si>
  <si>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</si>
  <si>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</si>
  <si>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</si>
  <si>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</si>
  <si>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</si>
  <si>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</si>
  <si>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</si>
  <si>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</si>
  <si>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</si>
  <si>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</si>
  <si>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</si>
  <si>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</si>
  <si>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</si>
  <si>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</si>
  <si>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</si>
  <si>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</si>
  <si>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</si>
  <si>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</si>
  <si>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</si>
  <si>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</si>
  <si>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</si>
  <si>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</si>
  <si>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</si>
  <si>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</si>
  <si>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</si>
  <si>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</si>
  <si>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</si>
  <si>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</si>
  <si>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</si>
  <si>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</si>
  <si>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</si>
  <si>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</si>
  <si>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</si>
  <si>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</si>
  <si>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</si>
  <si>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</si>
  <si>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</si>
  <si>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</si>
  <si>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</si>
  <si>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</si>
  <si>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</si>
  <si>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</si>
  <si>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</si>
  <si>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</si>
  <si>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</si>
  <si>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</si>
  <si>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</si>
  <si>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</si>
  <si>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</si>
  <si>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</si>
  <si>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</si>
  <si>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</si>
  <si>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</si>
  <si>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</si>
  <si>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</si>
  <si>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</si>
  <si>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</si>
  <si>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</si>
  <si>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</si>
  <si>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</si>
  <si>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</si>
  <si>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</si>
  <si>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</si>
  <si>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</si>
  <si>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</si>
  <si>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</si>
  <si>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</si>
  <si>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</si>
  <si>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</si>
  <si>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</si>
  <si>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</si>
  <si>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</si>
  <si>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</si>
  <si>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</si>
  <si>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</si>
  <si>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</si>
  <si>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</si>
  <si>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</si>
  <si>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</si>
  <si>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</si>
  <si>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</si>
  <si>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</si>
  <si>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</si>
  <si>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</si>
  <si>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</si>
  <si>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</si>
  <si>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</si>
  <si>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</si>
  <si>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</si>
  <si>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</si>
  <si>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</si>
  <si>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</si>
  <si>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</si>
  <si>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</si>
  <si>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</si>
  <si>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</si>
  <si>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</si>
  <si>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</si>
  <si>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</si>
  <si>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</si>
  <si>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</si>
  <si>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</si>
  <si>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</si>
  <si>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</si>
  <si>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</si>
  <si>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</si>
  <si>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</si>
  <si>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</si>
  <si>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</si>
  <si>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</si>
  <si>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</si>
  <si>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</si>
  <si>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</si>
  <si>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</si>
  <si>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</si>
  <si>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</si>
  <si>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</si>
  <si>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</si>
  <si>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</si>
  <si>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</si>
  <si>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</si>
  <si>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</si>
  <si>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</si>
  <si>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</si>
  <si>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</si>
  <si>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</si>
  <si>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</si>
  <si>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</si>
  <si>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</si>
  <si>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</si>
  <si>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</si>
  <si>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</si>
  <si>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</si>
  <si>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</si>
  <si>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</si>
  <si>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</si>
  <si>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</si>
  <si>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</si>
  <si>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</si>
  <si>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</si>
  <si>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</si>
  <si>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</si>
  <si>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</si>
  <si>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</si>
  <si>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</si>
  <si>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</si>
  <si>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</si>
  <si>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</si>
  <si>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</si>
  <si>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</si>
  <si>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</si>
  <si>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</si>
  <si>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</si>
  <si>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</si>
  <si>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</si>
  <si>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</si>
  <si>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</si>
  <si>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</si>
  <si>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</si>
  <si>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</si>
  <si>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</si>
  <si>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</si>
  <si>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</si>
  <si>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</si>
  <si>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</si>
  <si>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</si>
  <si>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</si>
  <si>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</si>
  <si>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</si>
  <si>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</si>
  <si>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</si>
  <si>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</si>
  <si>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</si>
  <si>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</si>
  <si>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</si>
  <si>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</si>
  <si>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</si>
  <si>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</si>
  <si>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</si>
  <si>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</si>
  <si>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</si>
  <si>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</si>
  <si>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</si>
  <si>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</si>
  <si>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</si>
  <si>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</si>
  <si>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</si>
  <si>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</si>
  <si>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</si>
  <si>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</si>
  <si>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</si>
  <si>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</si>
  <si>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</si>
  <si>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</si>
  <si>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</si>
  <si>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</si>
  <si>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</si>
  <si>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</si>
  <si>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</si>
  <si>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</si>
  <si>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</si>
  <si>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</si>
  <si>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</si>
  <si>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</si>
  <si>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</si>
  <si>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</si>
  <si>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</si>
  <si>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</si>
  <si>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</si>
  <si>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</si>
  <si>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</si>
  <si>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</si>
  <si>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</si>
  <si>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</si>
  <si>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</si>
  <si>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</si>
  <si>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</si>
  <si>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</si>
  <si>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</si>
  <si>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</si>
  <si>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</si>
  <si>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</si>
  <si>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</si>
  <si>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</si>
  <si>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</si>
  <si>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</si>
  <si>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</si>
  <si>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</si>
  <si>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</si>
  <si>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</si>
  <si>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</si>
  <si>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</si>
  <si>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</si>
  <si>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</si>
  <si>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</si>
  <si>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</si>
  <si>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</si>
  <si>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</si>
  <si>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</si>
  <si>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</si>
  <si>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</si>
  <si>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</si>
  <si>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</si>
  <si>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</si>
  <si>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</si>
  <si>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</si>
  <si>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</si>
  <si>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</si>
  <si>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</si>
  <si>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</si>
  <si>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</si>
  <si>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</si>
  <si>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</si>
  <si>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</si>
  <si>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</si>
  <si>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</si>
  <si>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</si>
  <si>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</si>
  <si>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</si>
  <si>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</si>
  <si>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</si>
  <si>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</si>
  <si>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</si>
  <si>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</si>
  <si>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</si>
  <si>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</si>
  <si>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</si>
  <si>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</si>
  <si>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</si>
  <si>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</si>
  <si>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</si>
  <si>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</si>
  <si>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</si>
  <si>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</si>
  <si>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</si>
  <si>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</si>
  <si>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</si>
  <si>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</si>
  <si>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</si>
  <si>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</si>
  <si>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</si>
  <si>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</si>
  <si>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</si>
  <si>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</si>
  <si>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</si>
  <si>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</si>
  <si>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</si>
  <si>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</si>
  <si>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</si>
  <si>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</si>
  <si>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</si>
  <si>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</si>
  <si>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</si>
  <si>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</si>
  <si>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</si>
  <si>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</si>
  <si>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</si>
  <si>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</si>
  <si>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</si>
  <si>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</si>
  <si>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</si>
  <si>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</si>
  <si>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</si>
  <si>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</si>
  <si>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</si>
  <si>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</si>
  <si>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</si>
  <si>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</si>
  <si>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</si>
  <si>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</si>
  <si>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</si>
  <si>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</si>
  <si>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</si>
  <si>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</si>
  <si>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</si>
  <si>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</si>
  <si>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</si>
  <si>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</si>
  <si>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</si>
  <si>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</si>
  <si>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</si>
  <si>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</si>
  <si>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</si>
  <si>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</si>
  <si>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</si>
  <si>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</si>
  <si>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</si>
  <si>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</si>
  <si>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</si>
  <si>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</si>
  <si>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</si>
  <si>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</si>
  <si>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</si>
  <si>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</si>
  <si>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</si>
  <si>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</si>
  <si>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</si>
  <si>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</si>
  <si>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</si>
  <si>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</si>
  <si>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</si>
  <si>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</si>
  <si>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</si>
  <si>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</si>
  <si>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</si>
  <si>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</si>
  <si>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</si>
  <si>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</si>
  <si>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</si>
  <si>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</si>
  <si>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</si>
  <si>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</si>
  <si>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</si>
  <si>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</si>
  <si>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</si>
  <si>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</si>
  <si>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</si>
  <si>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</si>
  <si>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</si>
  <si>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</si>
  <si>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</si>
  <si>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</si>
  <si>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</si>
  <si>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</si>
  <si>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</si>
  <si>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</si>
  <si>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</si>
  <si>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</si>
  <si>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</si>
  <si>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</si>
  <si>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</si>
  <si>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</si>
  <si>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</si>
  <si>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</si>
  <si>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</si>
  <si>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</si>
  <si>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</si>
  <si>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</si>
  <si>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</si>
  <si>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</si>
  <si>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</si>
  <si>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</si>
  <si>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</si>
  <si>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</si>
  <si>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</si>
  <si>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</si>
  <si>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</si>
  <si>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</si>
  <si>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</si>
  <si>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</si>
  <si>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</si>
  <si>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</si>
  <si>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</si>
  <si>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</si>
  <si>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</si>
  <si>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</si>
  <si>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</si>
  <si>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</si>
  <si>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</si>
  <si>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</si>
  <si>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</si>
  <si>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</si>
  <si>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</si>
  <si>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</si>
  <si>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</si>
  <si>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</si>
  <si>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</si>
  <si>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</si>
  <si>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</si>
  <si>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</si>
  <si>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</si>
  <si>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</si>
  <si>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</si>
  <si>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</si>
  <si>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</si>
  <si>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</si>
  <si>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</si>
  <si>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</si>
  <si>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</si>
  <si>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</si>
  <si>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</si>
  <si>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</si>
  <si>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</si>
  <si>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</si>
  <si>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</si>
  <si>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</si>
  <si>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</si>
  <si>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</si>
  <si>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</si>
  <si>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</si>
  <si>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</si>
  <si>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</si>
  <si>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</si>
  <si>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</si>
  <si>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</si>
  <si>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</si>
  <si>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</si>
  <si>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</si>
  <si>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</si>
  <si>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</si>
  <si>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</si>
  <si>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</si>
  <si>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</si>
  <si>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</si>
  <si>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</si>
  <si>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</si>
  <si>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</si>
  <si>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</si>
  <si>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</si>
  <si>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</si>
  <si>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</si>
  <si>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</si>
  <si>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</si>
  <si>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</si>
  <si>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</si>
  <si>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</si>
  <si>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</si>
  <si>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</si>
  <si>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</si>
  <si>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</si>
  <si>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</si>
  <si>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</si>
  <si>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</si>
  <si>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</si>
  <si>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</si>
  <si>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</si>
  <si>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</si>
  <si>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</si>
  <si>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</si>
  <si>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</si>
  <si>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</si>
  <si>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</si>
  <si>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</si>
  <si>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</si>
  <si>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</si>
  <si>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</si>
  <si>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</si>
  <si>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</si>
  <si>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</si>
  <si>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</si>
  <si>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</si>
  <si>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</si>
  <si>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</si>
  <si>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</si>
  <si>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</si>
  <si>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</si>
  <si>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</si>
  <si>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</si>
  <si>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</si>
  <si>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</si>
  <si>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</si>
  <si>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</si>
  <si>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</si>
  <si>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</si>
  <si>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</si>
  <si>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</si>
  <si>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</si>
  <si>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</si>
  <si>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</si>
  <si>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</si>
  <si>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</si>
  <si>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</si>
  <si>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</si>
  <si>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</si>
  <si>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</si>
  <si>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</si>
  <si>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</si>
  <si>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</si>
  <si>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</si>
  <si>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</si>
  <si>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</si>
  <si>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</si>
  <si>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</si>
  <si>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</si>
  <si>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</si>
  <si>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</si>
  <si>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</si>
  <si>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</si>
  <si>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</si>
  <si>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</si>
  <si>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</si>
  <si>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</si>
  <si>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</si>
  <si>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</si>
  <si>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</si>
  <si>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</si>
  <si>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</si>
  <si>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</si>
  <si>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</si>
  <si>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</si>
  <si>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</si>
  <si>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</si>
  <si>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</si>
  <si>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</si>
  <si>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</si>
  <si>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</si>
  <si>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</si>
  <si>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</si>
  <si>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</si>
  <si>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</si>
  <si>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</si>
  <si>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</si>
  <si>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</si>
  <si>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</si>
  <si>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</si>
  <si>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</si>
  <si>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</si>
  <si>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</si>
  <si>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</si>
  <si>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</si>
  <si>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</si>
  <si>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</si>
  <si>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</si>
  <si>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</si>
  <si>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</si>
  <si>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</si>
  <si>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</si>
  <si>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</si>
  <si>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</si>
  <si>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</si>
  <si>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</si>
  <si>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</si>
  <si>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</si>
  <si>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</si>
  <si>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</si>
  <si>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</si>
  <si>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</si>
  <si>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</si>
  <si>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</si>
  <si>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</si>
  <si>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</si>
  <si>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</si>
  <si>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</si>
  <si>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</si>
  <si>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</si>
  <si>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</si>
  <si>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</si>
  <si>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</si>
  <si>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</si>
  <si>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</si>
  <si>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</si>
  <si>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</si>
  <si>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</si>
  <si>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</si>
  <si>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</si>
  <si>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</si>
  <si>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</si>
  <si>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</si>
  <si>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</si>
  <si>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</si>
  <si>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</si>
  <si>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</si>
  <si>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</si>
  <si>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</si>
  <si>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</si>
  <si>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</si>
  <si>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</si>
  <si>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</si>
  <si>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</si>
  <si>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</si>
  <si>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</si>
  <si>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</si>
  <si>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</si>
  <si>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</si>
  <si>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</si>
  <si>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</si>
  <si>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</si>
  <si>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</si>
  <si>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</si>
  <si>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</si>
  <si>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</si>
  <si>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</si>
  <si>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</si>
  <si>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</si>
  <si>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</si>
  <si>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</si>
  <si>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</si>
  <si>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</si>
  <si>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</si>
  <si>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</si>
  <si>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</si>
  <si>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</si>
  <si>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</si>
  <si>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</si>
  <si>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</si>
  <si>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</si>
  <si>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</si>
  <si>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</si>
  <si>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</si>
  <si>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</si>
  <si>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</si>
  <si>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</si>
  <si>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</si>
  <si>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</si>
  <si>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</si>
  <si>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</si>
  <si>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</si>
  <si>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</si>
  <si>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</si>
  <si>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</si>
  <si>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</si>
  <si>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</si>
  <si>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</si>
  <si>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</si>
  <si>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</si>
  <si>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</si>
  <si>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</si>
  <si>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</si>
  <si>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</si>
  <si>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</si>
  <si>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</si>
  <si>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</si>
  <si>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</si>
  <si>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</si>
  <si>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</si>
  <si>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</si>
  <si>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</si>
  <si>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</si>
  <si>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</si>
  <si>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</si>
  <si>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</si>
  <si>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</si>
  <si>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</si>
  <si>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</si>
  <si>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</si>
  <si>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</si>
  <si>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</si>
  <si>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</si>
  <si>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</si>
  <si>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</si>
  <si>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</si>
  <si>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</si>
  <si>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</si>
  <si>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</si>
  <si>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</si>
  <si>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</si>
  <si>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</si>
  <si>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</si>
  <si>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</si>
  <si>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</si>
  <si>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</si>
  <si>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</si>
  <si>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</si>
  <si>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</si>
  <si>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</si>
  <si>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</si>
  <si>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</si>
  <si>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</si>
  <si>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</si>
  <si>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</si>
  <si>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</si>
  <si>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</si>
  <si>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</si>
  <si>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</si>
  <si>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</si>
  <si>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</si>
  <si>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</si>
  <si>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</si>
  <si>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</si>
  <si>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</si>
  <si>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</si>
  <si>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</si>
  <si>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</si>
  <si>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</si>
  <si>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</si>
  <si>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</si>
  <si>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</si>
  <si>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</si>
  <si>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</si>
  <si>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</si>
  <si>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</si>
  <si>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</si>
  <si>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</si>
  <si>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</si>
  <si>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</si>
  <si>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</si>
  <si>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</si>
  <si>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</si>
  <si>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</si>
  <si>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</si>
  <si>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</si>
  <si>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</si>
  <si>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</si>
  <si>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</si>
  <si>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</si>
  <si>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</si>
  <si>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</si>
  <si>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</si>
  <si>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</si>
  <si>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</si>
  <si>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</si>
  <si>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</si>
  <si>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</si>
  <si>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</si>
  <si>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</si>
  <si>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</si>
  <si>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</si>
  <si>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</si>
  <si>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</si>
  <si>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</si>
  <si>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</si>
  <si>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</si>
  <si>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</si>
  <si>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</si>
  <si>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</si>
  <si>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</si>
  <si>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</si>
  <si>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</si>
  <si>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</si>
  <si>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</si>
  <si>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</si>
  <si>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</si>
  <si>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</si>
  <si>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</si>
  <si>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</si>
  <si>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</si>
  <si>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</si>
  <si>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</si>
  <si>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</si>
  <si>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</si>
  <si>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</si>
  <si>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</si>
  <si>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</si>
  <si>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</si>
  <si>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</si>
  <si>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</si>
  <si>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</si>
  <si>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</si>
  <si>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</si>
  <si>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</si>
  <si>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</si>
  <si>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</si>
  <si>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</si>
  <si>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</si>
  <si>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</si>
  <si>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</si>
  <si>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</si>
  <si>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</si>
  <si>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</si>
  <si>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</si>
  <si>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</si>
  <si>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</si>
  <si>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</si>
  <si>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</si>
  <si>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</si>
  <si>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</si>
  <si>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</si>
  <si>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</si>
  <si>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</si>
  <si>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</si>
  <si>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</si>
  <si>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</si>
  <si>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</si>
  <si>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</si>
  <si>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</si>
  <si>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</si>
  <si>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</si>
  <si>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</si>
  <si>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</si>
  <si>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</si>
  <si>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</si>
  <si>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</si>
  <si>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</si>
  <si>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</si>
  <si>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</si>
  <si>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</si>
  <si>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</si>
  <si>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</si>
  <si>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</si>
  <si>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</si>
  <si>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</si>
  <si>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</si>
  <si>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</si>
  <si>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</si>
  <si>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</si>
  <si>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</si>
  <si>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</si>
  <si>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</si>
  <si>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</si>
  <si>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</si>
  <si>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</si>
  <si>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</si>
  <si>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</si>
  <si>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</si>
  <si>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</si>
  <si>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</si>
  <si>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</si>
  <si>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</si>
  <si>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</si>
  <si>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</si>
  <si>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</si>
  <si>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</si>
  <si>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</si>
  <si>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</si>
  <si>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</si>
  <si>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</si>
  <si>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</si>
  <si>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</si>
  <si>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</si>
  <si>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</si>
  <si>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</si>
  <si>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</si>
  <si>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</si>
  <si>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</si>
  <si>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</si>
  <si>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</si>
  <si>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</si>
  <si>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</si>
  <si>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</si>
  <si>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</si>
  <si>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</si>
  <si>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</si>
  <si>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</si>
  <si>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</si>
  <si>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</si>
  <si>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</si>
  <si>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</si>
  <si>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</si>
  <si>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</si>
  <si>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</si>
  <si>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</si>
  <si>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</si>
  <si>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</si>
  <si>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</si>
  <si>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</si>
  <si>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</si>
  <si>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</si>
  <si>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</si>
  <si>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</si>
  <si>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</si>
  <si>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</si>
  <si>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</si>
  <si>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</si>
  <si>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</si>
  <si>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</si>
  <si>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</si>
  <si>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</si>
  <si>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</si>
  <si>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</si>
  <si>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</si>
  <si>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</si>
  <si>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</si>
  <si>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</si>
  <si>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</si>
  <si>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</si>
  <si>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</si>
  <si>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</si>
  <si>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</si>
  <si>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</si>
  <si>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</si>
  <si>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</si>
  <si>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</si>
  <si>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</si>
  <si>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</si>
  <si>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</si>
  <si>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</si>
  <si>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</si>
  <si>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</si>
  <si>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</si>
  <si>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</si>
  <si>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</si>
  <si>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</si>
  <si>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</si>
  <si>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</si>
  <si>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</si>
  <si>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</si>
  <si>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</si>
  <si>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</si>
  <si>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</si>
  <si>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</si>
  <si>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</si>
  <si>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</si>
  <si>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</si>
  <si>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</si>
  <si>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</si>
  <si>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</si>
  <si>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</si>
  <si>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</si>
  <si>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</si>
  <si>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</si>
  <si>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</si>
  <si>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</si>
  <si>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</si>
  <si>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</si>
  <si>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</si>
  <si>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</si>
  <si>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</si>
  <si>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</si>
  <si>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</si>
  <si>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</si>
  <si>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</si>
  <si>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</si>
  <si>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</si>
  <si>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</si>
  <si>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</si>
  <si>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</si>
  <si>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</si>
  <si>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</si>
  <si>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</si>
  <si>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</si>
  <si>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</si>
  <si>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</si>
  <si>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</si>
  <si>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</si>
  <si>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</si>
  <si>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</si>
  <si>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</si>
  <si>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</si>
  <si>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</si>
  <si>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</si>
  <si>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</si>
  <si>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</si>
  <si>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</si>
  <si>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</si>
  <si>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</si>
  <si>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</si>
  <si>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</si>
  <si>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</si>
  <si>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</si>
  <si>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</si>
  <si>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</si>
  <si>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</si>
  <si>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</si>
  <si>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</si>
  <si>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</si>
  <si>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</si>
  <si>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</si>
  <si>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</si>
  <si>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</si>
  <si>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</si>
  <si>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</si>
  <si>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</si>
  <si>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</si>
  <si>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</si>
  <si>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</si>
  <si>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</si>
  <si>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</si>
  <si>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</si>
  <si>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</si>
  <si>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</si>
  <si>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</si>
  <si>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</si>
  <si>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</si>
  <si>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</si>
  <si>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</si>
  <si>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</si>
  <si>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</si>
  <si>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</si>
  <si>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</si>
  <si>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</si>
  <si>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</si>
  <si>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</si>
  <si>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</si>
  <si>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</si>
  <si>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</si>
  <si>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</si>
  <si>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</si>
  <si>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</si>
  <si>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</si>
  <si>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</si>
  <si>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</si>
  <si>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</si>
  <si>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</si>
  <si>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</si>
  <si>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</si>
  <si>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</si>
  <si>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</si>
  <si>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</si>
  <si>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</si>
  <si>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</si>
  <si>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</si>
  <si>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</si>
  <si>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</si>
  <si>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</si>
  <si>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</si>
  <si>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</si>
  <si>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</si>
  <si>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</si>
  <si>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</si>
  <si>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</si>
  <si>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</si>
  <si>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</si>
  <si>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</si>
  <si>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</si>
  <si>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</si>
  <si>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</si>
  <si>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</si>
  <si>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</si>
  <si>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</si>
  <si>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</si>
  <si>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</si>
  <si>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</si>
  <si>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</si>
  <si>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</si>
  <si>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</si>
  <si>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</si>
  <si>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</si>
  <si>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</si>
  <si>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</si>
  <si>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</si>
  <si>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</si>
  <si>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</si>
  <si>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</si>
  <si>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</si>
  <si>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</si>
  <si>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</si>
  <si>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</si>
  <si>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</si>
  <si>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</si>
  <si>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</si>
  <si>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</si>
  <si>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</si>
  <si>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</si>
  <si>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</si>
  <si>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</si>
  <si>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</si>
  <si>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</si>
  <si>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</si>
  <si>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</si>
  <si>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</si>
  <si>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</si>
  <si>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</si>
  <si>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</si>
  <si>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</si>
  <si>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</si>
  <si>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</si>
  <si>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</si>
  <si>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</si>
  <si>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</si>
  <si>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</si>
  <si>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</si>
  <si>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</si>
  <si>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</si>
  <si>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</si>
  <si>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</si>
  <si>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</si>
  <si>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</si>
  <si>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</si>
  <si>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</si>
  <si>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</si>
  <si>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</si>
  <si>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</si>
  <si>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</si>
  <si>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</si>
  <si>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</si>
  <si>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</si>
  <si>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</si>
  <si>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</si>
  <si>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</si>
  <si>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</si>
  <si>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</si>
  <si>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</si>
  <si>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</si>
  <si>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</si>
  <si>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</si>
  <si>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</si>
  <si>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</si>
  <si>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</si>
  <si>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</si>
  <si>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</si>
  <si>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</si>
  <si>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</si>
  <si>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</si>
  <si>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</si>
  <si>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</si>
  <si>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</si>
  <si>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</si>
  <si>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</si>
  <si>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</si>
  <si>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</si>
  <si>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</si>
  <si>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</si>
  <si>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</si>
  <si>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</si>
  <si>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</si>
  <si>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</si>
  <si>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</si>
  <si>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</si>
  <si>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</si>
  <si>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</si>
  <si>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</si>
  <si>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</si>
  <si>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</si>
  <si>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</si>
  <si>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</si>
  <si>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</si>
  <si>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</si>
  <si>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</si>
  <si>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</si>
  <si>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</si>
  <si>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</si>
  <si>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</si>
  <si>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</si>
  <si>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</si>
  <si>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</si>
  <si>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</si>
  <si>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</si>
  <si>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</si>
  <si>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</si>
  <si>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</si>
  <si>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</si>
  <si>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</si>
  <si>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</si>
  <si>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</si>
  <si>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</si>
  <si>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</si>
  <si>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</si>
  <si>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</si>
  <si>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</si>
  <si>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</si>
  <si>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</si>
  <si>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</si>
  <si>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</si>
  <si>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</si>
  <si>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</si>
  <si>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</si>
  <si>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</si>
  <si>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</si>
  <si>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</si>
  <si>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</si>
  <si>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</si>
  <si>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</si>
  <si>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</si>
  <si>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</si>
  <si>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</si>
  <si>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</si>
  <si>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</si>
  <si>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</si>
  <si>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</si>
  <si>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</si>
  <si>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</si>
  <si>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</si>
  <si>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</si>
  <si>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</si>
  <si>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</si>
  <si>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</si>
  <si>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</si>
  <si>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</si>
  <si>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</si>
  <si>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</si>
  <si>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</si>
  <si>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</si>
  <si>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</si>
  <si>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</si>
  <si>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</si>
  <si>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</si>
  <si>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</si>
  <si>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</si>
  <si>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</si>
  <si>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</si>
  <si>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</si>
  <si>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</si>
  <si>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</si>
  <si>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</si>
  <si>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</si>
  <si>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</si>
  <si>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</si>
  <si>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</si>
  <si>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</si>
  <si>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</si>
  <si>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</si>
  <si>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</si>
  <si>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</si>
  <si>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</si>
  <si>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</si>
  <si>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</si>
  <si>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</si>
  <si>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</si>
  <si>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</si>
  <si>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</si>
  <si>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</si>
  <si>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</si>
  <si>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</si>
  <si>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</si>
  <si>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</si>
  <si>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</si>
  <si>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</si>
  <si>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</si>
  <si>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</si>
  <si>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</si>
  <si>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</si>
  <si>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</si>
  <si>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</si>
  <si>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</si>
  <si>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</si>
  <si>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</si>
  <si>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</si>
  <si>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</si>
  <si>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</si>
  <si>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</si>
  <si>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</si>
  <si>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</si>
  <si>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</si>
  <si>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</si>
  <si>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</si>
  <si>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</si>
  <si>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</si>
  <si>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</si>
  <si>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</si>
  <si>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</si>
  <si>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</si>
  <si>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</si>
  <si>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</si>
  <si>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</si>
  <si>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</si>
  <si>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</si>
  <si>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</si>
  <si>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</si>
  <si>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</si>
  <si>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</si>
  <si>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</si>
  <si>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</si>
  <si>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</si>
  <si>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</si>
  <si>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</si>
  <si>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</si>
  <si>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</si>
  <si>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</si>
  <si>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</si>
  <si>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</si>
  <si>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</si>
  <si>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</si>
  <si>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</si>
  <si>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</si>
  <si>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</si>
  <si>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</si>
  <si>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</si>
  <si>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</si>
  <si>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</si>
  <si>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</si>
  <si>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</si>
  <si>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</si>
  <si>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</si>
  <si>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</si>
  <si>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</si>
  <si>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</si>
  <si>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</si>
  <si>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</si>
  <si>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</si>
  <si>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</si>
  <si>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</si>
  <si>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</si>
  <si>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</si>
  <si>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</si>
  <si>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</si>
  <si>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</si>
  <si>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</si>
  <si>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</si>
  <si>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</si>
  <si>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</si>
  <si>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</si>
  <si>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</si>
  <si>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</si>
  <si>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</si>
  <si>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</si>
  <si>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</si>
  <si>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</si>
  <si>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</si>
  <si>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</si>
  <si>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</si>
  <si>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</si>
  <si>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</si>
  <si>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</si>
  <si>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</si>
  <si>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</si>
  <si>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</si>
  <si>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</si>
  <si>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</si>
  <si>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</si>
  <si>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</si>
  <si>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</si>
  <si>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</si>
  <si>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</si>
  <si>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</si>
  <si>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</si>
  <si>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</si>
  <si>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</si>
  <si>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</si>
  <si>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</si>
  <si>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</si>
  <si>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</si>
  <si>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</si>
  <si>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</si>
  <si>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</si>
  <si>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</si>
  <si>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</si>
  <si>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</si>
  <si>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</si>
  <si>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</si>
  <si>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</si>
  <si>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</si>
  <si>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</si>
  <si>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</si>
  <si>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</si>
  <si>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</si>
  <si>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</si>
  <si>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</si>
  <si>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</si>
  <si>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</si>
  <si>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</si>
  <si>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</si>
  <si>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</si>
  <si>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</si>
  <si>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</si>
  <si>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</si>
  <si>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</si>
  <si>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</si>
  <si>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</si>
  <si>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</si>
  <si>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</si>
  <si>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</si>
  <si>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</si>
  <si>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</si>
  <si>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</si>
  <si>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</si>
  <si>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</si>
  <si>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</si>
  <si>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</si>
  <si>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</si>
  <si>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</si>
  <si>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</si>
  <si>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</si>
  <si>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</si>
  <si>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</si>
  <si>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</si>
  <si>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</si>
  <si>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</si>
  <si>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</si>
  <si>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</si>
  <si>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</si>
  <si>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</si>
  <si>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</si>
  <si>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</si>
  <si>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</si>
  <si>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</si>
  <si>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</si>
  <si>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</si>
  <si>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</si>
  <si>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</si>
  <si>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</si>
  <si>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</si>
  <si>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</si>
  <si>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</si>
  <si>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</si>
  <si>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</si>
  <si>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</si>
  <si>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</si>
  <si>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</si>
  <si>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</si>
  <si>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</si>
  <si>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</si>
  <si>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</si>
  <si>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</si>
  <si>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</si>
  <si>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</si>
  <si>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</si>
  <si>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</si>
  <si>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</si>
  <si>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</si>
  <si>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</si>
  <si>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</si>
  <si>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</si>
  <si>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</si>
  <si>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</si>
  <si>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</si>
  <si>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</si>
  <si>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</si>
  <si>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</si>
  <si>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</si>
  <si>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</si>
  <si>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</si>
  <si>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</si>
  <si>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</si>
  <si>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</si>
  <si>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</si>
  <si>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</si>
  <si>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</si>
  <si>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</si>
  <si>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</si>
  <si>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</si>
  <si>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</si>
  <si>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</si>
  <si>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</si>
  <si>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</si>
  <si>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</si>
  <si>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</si>
  <si>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</si>
  <si>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</si>
  <si>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</si>
  <si>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</si>
  <si>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</si>
  <si>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</si>
  <si>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</si>
  <si>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</si>
  <si>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</si>
  <si>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</si>
  <si>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</si>
  <si>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</si>
  <si>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</si>
  <si>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</si>
  <si>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</si>
  <si>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</si>
  <si>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</si>
  <si>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</si>
  <si>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</si>
  <si>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</si>
  <si>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</si>
  <si>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</si>
  <si>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</si>
  <si>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</si>
  <si>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</si>
  <si>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</si>
  <si>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</si>
  <si>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</si>
  <si>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</si>
  <si>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</si>
  <si>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</si>
  <si>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</si>
  <si>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</si>
  <si>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</si>
  <si>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</si>
  <si>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</si>
  <si>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</si>
  <si>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</si>
  <si>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</si>
  <si>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</si>
  <si>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</si>
  <si>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</si>
  <si>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</si>
  <si>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</si>
  <si>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</si>
  <si>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</si>
  <si>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</si>
  <si>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</si>
  <si>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</si>
  <si>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</si>
  <si>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</si>
  <si>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</si>
  <si>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</si>
  <si>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</si>
  <si>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</si>
  <si>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</si>
  <si>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</si>
  <si>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</si>
  <si>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</si>
  <si>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</si>
  <si>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</si>
  <si>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</si>
  <si>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</si>
  <si>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</si>
  <si>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</si>
  <si>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</si>
  <si>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</si>
  <si>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</si>
  <si>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</si>
  <si>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</si>
  <si>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</si>
  <si>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</si>
  <si>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</si>
  <si>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</si>
  <si>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</si>
  <si>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</si>
  <si>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</si>
  <si>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</si>
  <si>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</si>
  <si>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</si>
  <si>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</si>
  <si>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</si>
  <si>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</si>
  <si>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</si>
  <si>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</si>
  <si>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</si>
  <si>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</si>
  <si>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</si>
  <si>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</si>
  <si>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</si>
  <si>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</si>
  <si>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</si>
  <si>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</si>
  <si>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</si>
  <si>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</si>
  <si>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</si>
  <si>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</si>
  <si>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</si>
  <si>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</si>
  <si>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</si>
  <si>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</si>
  <si>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</si>
  <si>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</si>
  <si>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</si>
  <si>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</si>
  <si>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</si>
  <si>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</si>
  <si>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</si>
  <si>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</si>
  <si>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</si>
  <si>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</si>
  <si>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</si>
  <si>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</si>
  <si>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</si>
  <si>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</si>
  <si>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</si>
  <si>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</si>
  <si>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</si>
  <si>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</si>
  <si>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</si>
  <si>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</si>
  <si>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</si>
  <si>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</si>
  <si>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</si>
  <si>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</si>
  <si>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</si>
  <si>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</si>
  <si>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</si>
  <si>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</si>
  <si>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</si>
  <si>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</si>
  <si>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</si>
  <si>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</si>
  <si>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</si>
  <si>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</si>
  <si>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</si>
  <si>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</si>
  <si>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</si>
  <si>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</si>
  <si>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</si>
  <si>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</si>
  <si>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</si>
  <si>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</si>
  <si>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</si>
  <si>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</si>
  <si>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</si>
  <si>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</si>
  <si>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</si>
  <si>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</si>
  <si>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</si>
  <si>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</si>
  <si>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</si>
  <si>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</si>
  <si>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</si>
  <si>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</si>
  <si>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</si>
  <si>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</si>
  <si>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</si>
  <si>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</si>
  <si>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</si>
  <si>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</si>
  <si>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</si>
  <si>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</si>
  <si>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</si>
  <si>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</si>
  <si>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</si>
  <si>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</si>
  <si>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</si>
  <si>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</si>
  <si>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</si>
  <si>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</si>
  <si>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</si>
  <si>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</si>
  <si>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</si>
  <si>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</si>
  <si>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</si>
  <si>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</si>
  <si>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</si>
  <si>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</si>
  <si>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</si>
  <si>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</si>
  <si>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</si>
  <si>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</si>
  <si>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</si>
  <si>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</si>
  <si>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</si>
  <si>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</si>
  <si>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</si>
  <si>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</si>
  <si>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</si>
  <si>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</si>
  <si>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</si>
  <si>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</si>
  <si>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</si>
  <si>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</si>
  <si>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</si>
  <si>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</si>
  <si>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</si>
  <si>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</si>
  <si>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</si>
  <si>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</si>
  <si>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</si>
  <si>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</si>
  <si>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</si>
  <si>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</si>
  <si>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</si>
  <si>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</si>
  <si>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</si>
  <si>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</si>
  <si>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</si>
  <si>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</si>
  <si>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</si>
  <si>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</si>
  <si>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</si>
  <si>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</si>
  <si>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</si>
  <si>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</si>
  <si>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</si>
  <si>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</si>
  <si>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</si>
  <si>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</si>
  <si>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</si>
  <si>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</si>
  <si>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</si>
  <si>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</si>
  <si>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</si>
  <si>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</si>
  <si>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</si>
  <si>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</si>
  <si>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</si>
  <si>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</si>
  <si>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</si>
  <si>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</si>
  <si>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</si>
  <si>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</si>
  <si>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</si>
  <si>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</si>
  <si>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</si>
  <si>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</si>
  <si>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</si>
  <si>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</si>
  <si>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</si>
  <si>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</si>
  <si>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</si>
  <si>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</si>
  <si>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</si>
  <si>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</si>
  <si>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</si>
  <si>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</si>
  <si>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</si>
  <si>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</si>
  <si>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</si>
  <si>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</si>
  <si>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</si>
  <si>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</si>
  <si>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</si>
  <si>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</si>
  <si>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</si>
  <si>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</si>
  <si>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</si>
  <si>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</si>
  <si>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</si>
  <si>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</si>
  <si>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</si>
  <si>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</si>
  <si>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</si>
  <si>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</si>
  <si>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</si>
  <si>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</si>
  <si>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</si>
  <si>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</si>
  <si>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</si>
  <si>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</si>
  <si>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</si>
  <si>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</si>
  <si>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</si>
  <si>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</si>
  <si>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</si>
  <si>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</si>
  <si>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</si>
  <si>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</si>
  <si>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</si>
  <si>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</si>
  <si>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</si>
  <si>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</si>
  <si>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</si>
  <si>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</si>
  <si>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</si>
  <si>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</si>
  <si>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</si>
  <si>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</si>
  <si>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</si>
  <si>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</si>
  <si>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</si>
  <si>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</si>
  <si>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</si>
  <si>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</si>
  <si>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</si>
  <si>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</si>
  <si>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</si>
  <si>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</si>
  <si>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</si>
  <si>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</si>
  <si>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</si>
  <si>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</si>
  <si>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</si>
  <si>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</si>
  <si>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</si>
  <si>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</si>
  <si>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</si>
  <si>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</si>
  <si>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</si>
  <si>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</si>
  <si>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</si>
  <si>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</si>
  <si>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</si>
  <si>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</si>
  <si>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</si>
  <si>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</si>
  <si>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</si>
  <si>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</si>
  <si>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</si>
  <si>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</si>
  <si>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</si>
  <si>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</si>
  <si>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</si>
  <si>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</si>
  <si>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</si>
  <si>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</si>
  <si>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</si>
  <si>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</si>
  <si>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</si>
  <si>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</si>
  <si>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</si>
  <si>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</si>
  <si>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</si>
  <si>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</si>
  <si>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</si>
  <si>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</si>
  <si>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</si>
  <si>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</si>
  <si>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</si>
  <si>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</si>
  <si>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</si>
  <si>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</si>
  <si>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</si>
  <si>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</si>
  <si>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</si>
  <si>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</si>
  <si>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</si>
  <si>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</si>
  <si>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</si>
  <si>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</si>
  <si>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</si>
  <si>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</si>
  <si>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</si>
  <si>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</si>
  <si>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</si>
  <si>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</si>
  <si>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</si>
  <si>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</si>
  <si>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</si>
  <si>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</si>
  <si>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</si>
  <si>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</si>
  <si>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</si>
  <si>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</si>
  <si>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</si>
  <si>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</si>
  <si>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</si>
  <si>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</si>
  <si>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</si>
  <si>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</si>
  <si>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</si>
  <si>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</si>
  <si>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</si>
  <si>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</si>
  <si>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</si>
  <si>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</si>
  <si>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</si>
  <si>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</si>
  <si>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</si>
  <si>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</si>
  <si>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</si>
  <si>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</si>
  <si>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</si>
  <si>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</si>
  <si>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</si>
  <si>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</si>
  <si>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</si>
  <si>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</si>
  <si>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</si>
  <si>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</si>
  <si>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</si>
  <si>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</si>
  <si>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</si>
  <si>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</si>
  <si>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</si>
  <si>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</si>
  <si>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</si>
  <si>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</si>
  <si>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</si>
  <si>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</si>
  <si>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</si>
  <si>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</si>
  <si>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</si>
  <si>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</si>
  <si>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</si>
  <si>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</si>
  <si>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</si>
  <si>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</si>
  <si>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</si>
  <si>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</si>
  <si>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</si>
  <si>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</si>
  <si>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</si>
  <si>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</si>
  <si>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</si>
  <si>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</si>
  <si>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</si>
  <si>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</si>
  <si>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</si>
  <si>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</si>
  <si>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</si>
  <si>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</si>
  <si>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</si>
  <si>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</si>
  <si>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</si>
  <si>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</si>
  <si>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</si>
  <si>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</si>
  <si>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</si>
  <si>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</si>
  <si>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</si>
  <si>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</si>
  <si>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</si>
  <si>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</si>
  <si>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</si>
  <si>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</si>
  <si>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</si>
  <si>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</si>
  <si>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</si>
  <si>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</si>
  <si>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</si>
  <si>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</si>
  <si>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</si>
  <si>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</si>
  <si>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</si>
  <si>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</si>
  <si>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</si>
  <si>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</si>
  <si>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</si>
  <si>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</si>
  <si>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</si>
  <si>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</si>
  <si>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</si>
  <si>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</si>
  <si>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</si>
  <si>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</si>
  <si>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</si>
  <si>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</si>
  <si>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</si>
  <si>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</si>
  <si>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</si>
  <si>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</si>
  <si>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</si>
  <si>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</si>
  <si>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</si>
  <si>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</si>
  <si>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</si>
  <si>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</si>
  <si>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</si>
  <si>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</si>
  <si>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</si>
  <si>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</si>
  <si>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</si>
  <si>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</si>
  <si>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</si>
  <si>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</si>
  <si>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</si>
  <si>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</si>
  <si>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</si>
  <si>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</si>
  <si>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</si>
  <si>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</si>
  <si>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</si>
  <si>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</si>
  <si>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</si>
  <si>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</si>
  <si>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</si>
  <si>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</si>
  <si>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</si>
  <si>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</si>
  <si>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</si>
  <si>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</si>
  <si>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</si>
  <si>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</si>
  <si>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</si>
  <si>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</si>
  <si>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</si>
  <si>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</si>
  <si>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</si>
  <si>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</si>
  <si>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</si>
  <si>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</si>
  <si>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</si>
  <si>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</si>
  <si>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</si>
  <si>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</si>
  <si>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</si>
  <si>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</si>
  <si>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</si>
  <si>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</si>
  <si>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</si>
  <si>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</si>
  <si>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</si>
  <si>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</si>
  <si>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</si>
  <si>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</si>
  <si>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</si>
  <si>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</si>
  <si>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</si>
  <si>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</si>
  <si>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</si>
  <si>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</si>
  <si>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</si>
  <si>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</si>
  <si>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</si>
  <si>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</si>
  <si>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</si>
  <si>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</si>
  <si>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</si>
  <si>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</si>
  <si>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</si>
  <si>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</si>
  <si>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</si>
  <si>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</si>
  <si>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</si>
  <si>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</si>
  <si>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</si>
  <si>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</si>
  <si>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</si>
  <si>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</si>
  <si>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</si>
  <si>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</si>
  <si>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</si>
  <si>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</si>
  <si>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</si>
  <si>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</si>
  <si>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</si>
  <si>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</si>
  <si>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</si>
  <si>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</si>
  <si>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</si>
  <si>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</si>
  <si>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</si>
  <si>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</si>
  <si>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</si>
  <si>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</si>
  <si>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</si>
  <si>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</si>
  <si>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</si>
  <si>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</si>
  <si>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</si>
  <si>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</si>
  <si>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</si>
  <si>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</si>
  <si>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</si>
  <si>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</si>
  <si>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</si>
  <si>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</si>
  <si>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</si>
  <si>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</si>
  <si>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</si>
  <si>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</si>
  <si>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</si>
  <si>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</si>
  <si>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</si>
  <si>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</si>
  <si>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</si>
  <si>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</si>
  <si>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</si>
  <si>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</si>
  <si>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</si>
  <si>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</si>
  <si>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</si>
  <si>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</si>
  <si>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</si>
  <si>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</si>
  <si>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</si>
  <si>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</si>
  <si>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</si>
  <si>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</si>
  <si>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</si>
  <si>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</si>
  <si>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</si>
  <si>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</si>
  <si>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</si>
  <si>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</si>
  <si>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</si>
  <si>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</si>
  <si>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</si>
  <si>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</si>
  <si>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</si>
  <si>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</si>
  <si>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</si>
  <si>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</si>
  <si>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</si>
  <si>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</si>
  <si>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</si>
  <si>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</si>
  <si>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</si>
  <si>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</si>
  <si>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</si>
  <si>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</si>
  <si>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</si>
  <si>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</si>
  <si>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</si>
  <si>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</si>
  <si>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</si>
  <si>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</si>
  <si>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</si>
  <si>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</si>
  <si>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</si>
  <si>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</si>
  <si>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</si>
  <si>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</si>
  <si>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</si>
  <si>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</si>
  <si>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</si>
  <si>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</si>
  <si>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</si>
  <si>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</si>
  <si>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</si>
  <si>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</si>
  <si>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</si>
  <si>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</si>
  <si>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</si>
  <si>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</si>
  <si>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</si>
  <si>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</si>
  <si>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</si>
  <si>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</si>
  <si>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</si>
  <si>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</si>
  <si>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</si>
  <si>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</si>
  <si>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</si>
  <si>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</si>
  <si>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</si>
  <si>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</si>
  <si>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</si>
  <si>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</si>
  <si>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</si>
  <si>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</si>
  <si>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</si>
  <si>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</si>
  <si>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</si>
  <si>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</si>
  <si>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</si>
  <si>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</si>
  <si>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</si>
  <si>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</si>
  <si>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</si>
  <si>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</si>
  <si>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</si>
  <si>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</si>
  <si>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</si>
  <si>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</si>
  <si>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</si>
  <si>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</si>
  <si>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</si>
  <si>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</si>
  <si>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</si>
  <si>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</si>
  <si>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</si>
  <si>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</si>
  <si>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</si>
  <si>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</si>
  <si>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</si>
  <si>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</si>
  <si>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</si>
  <si>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</si>
  <si>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</si>
  <si>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</si>
  <si>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</si>
  <si>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</si>
  <si>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</si>
  <si>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</si>
  <si>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</si>
  <si>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</si>
  <si>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</si>
  <si>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</si>
  <si>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</si>
  <si>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</si>
  <si>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</si>
  <si>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</si>
  <si>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</si>
  <si>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</si>
  <si>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</si>
  <si>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</si>
  <si>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</si>
  <si>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</si>
  <si>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</si>
  <si>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</si>
  <si>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</si>
  <si>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</si>
  <si>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</si>
  <si>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</si>
  <si>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</si>
  <si>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</si>
  <si>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</si>
  <si>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</si>
  <si>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</si>
  <si>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</si>
  <si>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</si>
  <si>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</si>
  <si>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</si>
  <si>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</si>
  <si>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</si>
  <si>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</si>
  <si>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</si>
  <si>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</si>
  <si>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</si>
  <si>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</si>
  <si>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</si>
  <si>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</si>
  <si>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</si>
  <si>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</si>
  <si>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</si>
  <si>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</si>
  <si>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</si>
  <si>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</si>
  <si>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</si>
  <si>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</si>
  <si>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</si>
  <si>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</si>
  <si>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</si>
  <si>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</si>
  <si>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</si>
  <si>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</si>
  <si>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</si>
  <si>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</si>
  <si>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</si>
  <si>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</si>
  <si>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</si>
  <si>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</si>
  <si>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</si>
  <si>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</si>
  <si>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</si>
  <si>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</si>
  <si>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</si>
  <si>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</si>
  <si>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</si>
  <si>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</si>
  <si>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</si>
  <si>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</si>
  <si>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</si>
  <si>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</si>
  <si>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</si>
  <si>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</si>
  <si>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</si>
  <si>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</si>
  <si>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</si>
  <si>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</si>
  <si>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</si>
  <si>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</si>
  <si>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</si>
  <si>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</si>
  <si>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</si>
  <si>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</si>
  <si>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</si>
  <si>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</si>
  <si>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</si>
  <si>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</si>
  <si>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</si>
  <si>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</si>
  <si>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</si>
  <si>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</si>
  <si>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</si>
  <si>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</si>
  <si>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</si>
  <si>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</si>
  <si>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</si>
  <si>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</si>
  <si>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</si>
  <si>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</si>
  <si>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</si>
  <si>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</si>
  <si>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</si>
  <si>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</si>
  <si>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</si>
  <si>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</si>
  <si>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</si>
  <si>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</si>
  <si>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</si>
  <si>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</si>
  <si>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</si>
  <si>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</si>
  <si>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</si>
  <si>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</si>
  <si>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</si>
  <si>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</si>
  <si>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</si>
  <si>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</si>
  <si>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</si>
  <si>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</si>
  <si>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</si>
  <si>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</si>
  <si>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</si>
  <si>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</si>
  <si>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</si>
  <si>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</si>
  <si>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</si>
  <si>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</si>
  <si>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</si>
  <si>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</si>
  <si>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</si>
  <si>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</si>
  <si>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</si>
  <si>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</si>
  <si>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</si>
  <si>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</si>
  <si>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</si>
  <si>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</si>
  <si>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</si>
  <si>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</si>
  <si>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</si>
  <si>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</si>
  <si>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</si>
  <si>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</si>
  <si>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</si>
  <si>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</si>
  <si>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</si>
  <si>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</si>
  <si>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</si>
  <si>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</si>
  <si>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</si>
  <si>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</si>
  <si>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</si>
  <si>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</si>
  <si>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</si>
  <si>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</si>
  <si>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</si>
  <si>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</si>
  <si>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</si>
  <si>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</si>
  <si>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</si>
  <si>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</si>
  <si>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</si>
  <si>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</si>
  <si>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</si>
  <si>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</si>
  <si>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</si>
  <si>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</si>
  <si>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</si>
  <si>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</si>
  <si>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</si>
  <si>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</si>
  <si>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</si>
  <si>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</si>
  <si>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</si>
  <si>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</si>
  <si>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</si>
  <si>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</si>
  <si>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</si>
  <si>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</si>
  <si>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</si>
  <si>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</si>
  <si>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</si>
  <si>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</si>
  <si>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</si>
  <si>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</si>
  <si>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</si>
  <si>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</si>
  <si>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</si>
  <si>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</si>
  <si>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</si>
  <si>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</si>
  <si>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</si>
  <si>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</si>
  <si>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</si>
  <si>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</si>
  <si>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</si>
  <si>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</si>
  <si>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</si>
  <si>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</si>
  <si>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</si>
  <si>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</si>
  <si>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</si>
  <si>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</si>
  <si>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</si>
  <si>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</si>
  <si>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</si>
  <si>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</si>
  <si>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</si>
  <si>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</si>
  <si>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</si>
  <si>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</si>
  <si>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</si>
  <si>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</si>
  <si>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</si>
  <si>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</si>
  <si>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</si>
  <si>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</si>
  <si>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</si>
  <si>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</si>
  <si>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</si>
  <si>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</si>
  <si>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</si>
  <si>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</si>
  <si>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</si>
  <si>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</si>
  <si>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</si>
  <si>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</si>
  <si>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</si>
  <si>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</si>
  <si>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</si>
  <si>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</si>
  <si>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</si>
  <si>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</si>
  <si>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</si>
  <si>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</si>
  <si>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</si>
  <si>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</si>
  <si>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</si>
  <si>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</si>
  <si>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</si>
  <si>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</si>
  <si>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</si>
  <si>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</si>
  <si>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</si>
  <si>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</si>
  <si>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</si>
  <si>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</si>
  <si>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</si>
  <si>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</si>
  <si>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</si>
  <si>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</si>
  <si>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</si>
  <si>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</si>
  <si>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</si>
  <si>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</si>
  <si>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</si>
  <si>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</si>
  <si>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</si>
  <si>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</si>
  <si>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</si>
  <si>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</si>
  <si>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</si>
  <si>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</si>
  <si>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</si>
  <si>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</si>
  <si>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</si>
  <si>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</si>
  <si>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</si>
  <si>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</si>
  <si>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</si>
  <si>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</si>
  <si>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</si>
  <si>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</si>
  <si>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</si>
  <si>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</si>
  <si>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</si>
  <si>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</si>
  <si>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</si>
  <si>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</si>
  <si>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</si>
  <si>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</si>
  <si>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</si>
  <si>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</si>
  <si>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</si>
  <si>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</si>
  <si>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</si>
  <si>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</si>
  <si>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</si>
  <si>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</si>
  <si>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</si>
  <si>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</si>
  <si>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</si>
  <si>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</si>
  <si>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</si>
  <si>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</si>
  <si>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</si>
  <si>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</si>
  <si>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</si>
  <si>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</si>
  <si>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</si>
  <si>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</si>
  <si>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</si>
  <si>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</si>
  <si>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</si>
  <si>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</si>
  <si>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</si>
  <si>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</si>
  <si>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</si>
  <si>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</si>
  <si>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</si>
  <si>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</si>
  <si>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</si>
  <si>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</si>
  <si>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</si>
  <si>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</si>
  <si>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</si>
  <si>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</si>
  <si>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</si>
  <si>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</si>
  <si>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</si>
  <si>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</si>
  <si>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</si>
  <si>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</si>
  <si>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</si>
  <si>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</si>
  <si>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</si>
  <si>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</si>
  <si>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</si>
  <si>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</si>
  <si>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</si>
  <si>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</si>
  <si>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</si>
  <si>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</si>
  <si>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</si>
  <si>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</si>
  <si>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</si>
  <si>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</si>
  <si>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</si>
  <si>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</si>
  <si>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</si>
  <si>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</si>
  <si>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</si>
  <si>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</si>
  <si>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</si>
  <si>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</si>
  <si>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</si>
  <si>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</si>
  <si>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</si>
  <si>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</si>
  <si>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</si>
  <si>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</si>
  <si>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</si>
  <si>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</si>
  <si>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</si>
  <si>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</si>
  <si>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</si>
  <si>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</si>
  <si>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</si>
  <si>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</si>
  <si>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</si>
  <si>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</si>
  <si>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</si>
  <si>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</si>
  <si>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</si>
  <si>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</si>
  <si>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</si>
  <si>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</si>
  <si>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</si>
  <si>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</si>
  <si>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</si>
  <si>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</si>
  <si>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</si>
  <si>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</si>
  <si>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</si>
  <si>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</si>
  <si>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</si>
  <si>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</si>
  <si>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</si>
  <si>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</si>
  <si>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</si>
  <si>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</si>
  <si>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</si>
  <si>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</si>
  <si>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</si>
  <si>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</si>
  <si>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</si>
  <si>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</si>
  <si>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</si>
  <si>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</si>
  <si>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</si>
  <si>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</si>
  <si>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</si>
  <si>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</si>
  <si>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</si>
  <si>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</si>
  <si>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</si>
  <si>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</si>
  <si>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</si>
  <si>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</si>
  <si>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</si>
  <si>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</si>
  <si>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</si>
  <si>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</si>
  <si>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</si>
  <si>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</si>
  <si>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</si>
  <si>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</si>
  <si>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</si>
  <si>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</si>
  <si>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</si>
  <si>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</si>
  <si>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</si>
  <si>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</si>
  <si>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</si>
  <si>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</si>
  <si>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</si>
  <si>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</si>
  <si>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</si>
  <si>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</si>
  <si>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</si>
  <si>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</si>
  <si>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</si>
  <si>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</si>
  <si>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</si>
  <si>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</si>
  <si>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</si>
  <si>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</si>
  <si>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</si>
  <si>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</si>
  <si>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</si>
  <si>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</si>
  <si>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</si>
  <si>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</si>
  <si>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</si>
  <si>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</si>
  <si>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</si>
  <si>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</si>
  <si>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</si>
  <si>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</si>
  <si>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</si>
  <si>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</si>
  <si>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</si>
  <si>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</si>
  <si>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</si>
  <si>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</si>
  <si>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</si>
  <si>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</si>
  <si>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</si>
  <si>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</si>
  <si>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</si>
  <si>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</si>
  <si>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</si>
  <si>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</si>
  <si>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</si>
  <si>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</si>
  <si>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</si>
  <si>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</si>
  <si>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</si>
  <si>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</si>
  <si>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</si>
  <si>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</si>
  <si>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</si>
  <si>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</si>
  <si>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</si>
  <si>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</si>
  <si>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</si>
  <si>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</si>
  <si>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</si>
  <si>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</si>
  <si>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</si>
  <si>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</si>
  <si>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</si>
  <si>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</si>
  <si>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</si>
  <si>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</si>
  <si>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</si>
  <si>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</si>
  <si>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</si>
  <si>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</si>
  <si>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</si>
  <si>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</si>
  <si>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</si>
  <si>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</si>
  <si>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</si>
  <si>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</si>
  <si>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</si>
  <si>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</si>
  <si>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</si>
  <si>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</si>
  <si>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</si>
  <si>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</si>
  <si>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</si>
  <si>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</si>
  <si>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</si>
  <si>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</si>
  <si>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</si>
  <si>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</si>
  <si>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</si>
  <si>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</si>
  <si>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</si>
  <si>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</si>
  <si>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</si>
  <si>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</si>
  <si>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</si>
  <si>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</si>
  <si>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</si>
  <si>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</si>
  <si>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</si>
  <si>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</si>
  <si>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</si>
  <si>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</si>
  <si>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</si>
  <si>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</si>
  <si>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</si>
  <si>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</si>
  <si>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</si>
  <si>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</si>
  <si>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</si>
  <si>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</si>
  <si>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</si>
  <si>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</si>
  <si>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</si>
  <si>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</si>
  <si>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</si>
  <si>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</si>
  <si>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</si>
  <si>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</si>
  <si>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</si>
  <si>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</si>
  <si>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</si>
  <si>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</si>
  <si>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</si>
  <si>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</si>
  <si>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</si>
  <si>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</si>
  <si>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</si>
  <si>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</si>
  <si>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</si>
  <si>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</si>
  <si>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</si>
  <si>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</si>
  <si>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</si>
  <si>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</si>
  <si>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</si>
  <si>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</si>
  <si>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</si>
  <si>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</si>
  <si>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</si>
  <si>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</si>
  <si>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</si>
  <si>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</si>
  <si>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</si>
  <si>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</si>
  <si>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</si>
  <si>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</si>
  <si>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</si>
  <si>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</si>
  <si>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</si>
  <si>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</si>
  <si>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</si>
  <si>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</si>
  <si>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</si>
  <si>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</si>
  <si>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</si>
  <si>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</si>
  <si>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</si>
  <si>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</si>
  <si>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</si>
  <si>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</si>
  <si>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</si>
  <si>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</si>
  <si>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</si>
  <si>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</si>
  <si>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</si>
  <si>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</si>
  <si>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</si>
  <si>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</si>
  <si>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</si>
  <si>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</si>
  <si>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</si>
  <si>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</si>
  <si>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</si>
  <si>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</si>
  <si>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</si>
  <si>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</si>
  <si>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</si>
  <si>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</si>
  <si>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</si>
  <si>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</si>
  <si>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</si>
  <si>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</si>
  <si>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</si>
  <si>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</si>
  <si>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</si>
  <si>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</si>
  <si>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</si>
  <si>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</si>
  <si>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</si>
  <si>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</si>
  <si>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</si>
  <si>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</si>
  <si>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</si>
  <si>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</si>
  <si>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</si>
  <si>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</si>
  <si>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</si>
  <si>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</si>
  <si>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</si>
  <si>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</si>
  <si>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</si>
  <si>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</si>
  <si>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</si>
  <si>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</si>
  <si>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</si>
  <si>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</si>
  <si>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</si>
  <si>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</si>
  <si>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</si>
  <si>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</si>
  <si>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</si>
  <si>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</si>
  <si>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</si>
  <si>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</si>
  <si>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</si>
  <si>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</si>
  <si>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</si>
  <si>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</si>
  <si>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</si>
  <si>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</si>
  <si>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</si>
  <si>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</si>
  <si>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</si>
  <si>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</si>
  <si>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</si>
  <si>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</si>
  <si>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</si>
  <si>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</si>
  <si>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</si>
  <si>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</si>
  <si>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</si>
  <si>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</si>
  <si>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</si>
  <si>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</si>
  <si>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</si>
  <si>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</si>
  <si>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</si>
  <si>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</si>
  <si>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</si>
  <si>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</si>
  <si>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</si>
  <si>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</si>
  <si>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</si>
  <si>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</si>
  <si>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</si>
  <si>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</si>
  <si>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</si>
  <si>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</si>
  <si>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</si>
  <si>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</si>
  <si>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</si>
  <si>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</si>
  <si>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</si>
  <si>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</si>
  <si>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</si>
  <si>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</si>
  <si>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</si>
  <si>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</si>
  <si>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</si>
  <si>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</si>
  <si>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</si>
  <si>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</si>
  <si>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</si>
  <si>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</si>
  <si>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</si>
  <si>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</si>
  <si>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</si>
  <si>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</si>
  <si>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</si>
  <si>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</si>
  <si>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</si>
  <si>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</si>
  <si>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</si>
  <si>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</si>
  <si>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</si>
  <si>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</si>
  <si>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</si>
  <si>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</si>
  <si>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</si>
  <si>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</si>
  <si>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</si>
  <si>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</si>
  <si>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</si>
  <si>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</si>
  <si>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</si>
  <si>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</si>
  <si>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</si>
  <si>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</si>
  <si>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</si>
  <si>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</si>
  <si>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</si>
  <si>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</si>
  <si>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</si>
  <si>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</si>
  <si>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</si>
  <si>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</si>
  <si>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</si>
  <si>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</si>
  <si>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</si>
  <si>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</si>
  <si>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</si>
  <si>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</si>
  <si>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</si>
  <si>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</si>
  <si>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</si>
  <si>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</si>
  <si>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</si>
  <si>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</si>
  <si>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</si>
  <si>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</si>
  <si>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</si>
  <si>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</si>
  <si>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</si>
  <si>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</si>
  <si>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</si>
  <si>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</si>
  <si>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</si>
  <si>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</si>
  <si>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</si>
  <si>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</si>
  <si>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</si>
  <si>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</si>
  <si>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</si>
  <si>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</si>
  <si>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</si>
  <si>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</si>
  <si>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</si>
  <si>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</si>
  <si>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</si>
  <si>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</si>
  <si>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</si>
  <si>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</si>
  <si>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</si>
  <si>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</si>
  <si>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</si>
  <si>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</si>
  <si>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</si>
  <si>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</si>
  <si>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</si>
  <si>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</si>
  <si>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</si>
  <si>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</si>
  <si>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</si>
  <si>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</si>
  <si>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</si>
  <si>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</si>
  <si>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</si>
  <si>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</si>
  <si>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</si>
  <si>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</si>
  <si>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</si>
  <si>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</si>
  <si>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</si>
  <si>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</si>
  <si>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</si>
  <si>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</si>
  <si>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</si>
  <si>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</si>
  <si>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</si>
  <si>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</si>
  <si>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</si>
  <si>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</si>
  <si>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</si>
  <si>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</si>
  <si>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</si>
  <si>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</si>
  <si>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</si>
  <si>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</si>
  <si>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</si>
  <si>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</si>
  <si>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</si>
  <si>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</si>
  <si>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</si>
  <si>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</si>
  <si>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</si>
  <si>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</si>
  <si>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</si>
  <si>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</si>
  <si>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</si>
  <si>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</si>
  <si>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</si>
  <si>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</si>
  <si>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</si>
  <si>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</si>
  <si>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</si>
  <si>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</si>
  <si>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</si>
  <si>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</si>
  <si>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</si>
  <si>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</si>
  <si>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</si>
  <si>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</si>
  <si>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</si>
  <si>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</si>
  <si>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</si>
  <si>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</si>
  <si>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</si>
  <si>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</si>
  <si>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</si>
  <si>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</si>
  <si>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</si>
  <si>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</si>
  <si>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</si>
  <si>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</si>
  <si>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</si>
  <si>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</si>
  <si>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</si>
  <si>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</si>
  <si>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</si>
  <si>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</si>
  <si>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</si>
  <si>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</si>
  <si>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</si>
  <si>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</si>
  <si>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</si>
  <si>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</si>
  <si>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</si>
  <si>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</si>
  <si>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</si>
  <si>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</si>
  <si>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</si>
  <si>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</si>
  <si>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</si>
  <si>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</si>
  <si>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</si>
  <si>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</si>
  <si>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</si>
  <si>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</si>
  <si>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</si>
  <si>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</si>
  <si>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</si>
  <si>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</si>
  <si>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</si>
  <si>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</si>
  <si>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</si>
  <si>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</si>
  <si>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</si>
  <si>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</si>
  <si>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</si>
  <si>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</si>
  <si>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</si>
  <si>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</si>
  <si>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</si>
  <si>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</si>
  <si>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</si>
  <si>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</si>
  <si>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</si>
  <si>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</si>
  <si>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</si>
  <si>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</si>
  <si>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</si>
  <si>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</si>
  <si>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</si>
  <si>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</si>
  <si>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</si>
  <si>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</si>
  <si>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</si>
  <si>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</si>
  <si>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</si>
  <si>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</si>
  <si>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</si>
  <si>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</si>
  <si>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</si>
  <si>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</si>
  <si>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</si>
  <si>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</si>
  <si>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</si>
  <si>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</si>
  <si>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</si>
  <si>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</si>
  <si>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</si>
  <si>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</si>
  <si>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</si>
  <si>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</si>
  <si>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</si>
  <si>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</si>
  <si>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</si>
  <si>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</si>
  <si>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</si>
  <si>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</si>
  <si>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</si>
  <si>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</si>
  <si>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</si>
  <si>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</si>
  <si>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</si>
  <si>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</si>
  <si>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</si>
  <si>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</si>
  <si>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</si>
  <si>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</si>
  <si>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</si>
  <si>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</si>
  <si>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</si>
  <si>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</si>
  <si>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</si>
  <si>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</si>
  <si>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</si>
  <si>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</si>
  <si>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</si>
  <si>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</si>
  <si>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</si>
  <si>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</si>
  <si>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</si>
  <si>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</si>
  <si>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</si>
  <si>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</si>
  <si>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</si>
  <si>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</si>
  <si>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</si>
  <si>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</si>
  <si>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</si>
  <si>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</si>
  <si>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</si>
  <si>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</si>
  <si>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</si>
  <si>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</si>
  <si>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</si>
  <si>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</si>
  <si>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</si>
  <si>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</si>
  <si>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</si>
  <si>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</si>
  <si>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</si>
  <si>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</si>
  <si>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</si>
  <si>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</si>
  <si>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</si>
  <si>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</si>
  <si>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</si>
  <si>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</si>
  <si>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</si>
  <si>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</si>
  <si>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</si>
  <si>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</si>
  <si>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</si>
  <si>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</si>
  <si>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</si>
  <si>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</si>
  <si>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</si>
  <si>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</si>
  <si>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</si>
  <si>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</si>
  <si>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</si>
  <si>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</si>
  <si>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</si>
  <si>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</si>
  <si>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</si>
  <si>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</si>
  <si>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</si>
  <si>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</si>
  <si>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</si>
  <si>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</si>
  <si>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</si>
  <si>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</si>
  <si>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</si>
  <si>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</si>
  <si>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</si>
  <si>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</si>
  <si>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</si>
  <si>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</si>
  <si>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</si>
  <si>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</si>
  <si>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</si>
  <si>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</si>
  <si>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</si>
  <si>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</si>
  <si>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</si>
  <si>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</si>
  <si>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</si>
  <si>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</si>
  <si>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</si>
  <si>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</si>
  <si>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</si>
  <si>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</si>
  <si>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</si>
  <si>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</si>
  <si>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</si>
  <si>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</si>
  <si>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</si>
  <si>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</si>
  <si>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</si>
  <si>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</si>
  <si>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</si>
  <si>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</si>
  <si>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</si>
  <si>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</si>
  <si>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</si>
  <si>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</si>
  <si>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</si>
  <si>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</si>
  <si>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</si>
  <si>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</si>
  <si>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</si>
  <si>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</si>
  <si>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</si>
  <si>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</si>
  <si>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</si>
  <si>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</si>
  <si>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</si>
  <si>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</si>
  <si>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</si>
  <si>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</si>
  <si>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</si>
  <si>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</si>
  <si>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</si>
  <si>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</si>
  <si>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</si>
  <si>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</si>
  <si>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</si>
  <si>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</si>
  <si>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</si>
  <si>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</si>
  <si>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</si>
  <si>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</si>
  <si>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</si>
  <si>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</si>
  <si>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</si>
  <si>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</si>
  <si>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</si>
  <si>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</si>
  <si>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</si>
  <si>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</si>
  <si>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</si>
  <si>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</si>
  <si>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</si>
  <si>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</si>
  <si>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</si>
  <si>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</si>
  <si>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</si>
  <si>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</si>
  <si>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</si>
  <si>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</si>
  <si>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</si>
  <si>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</si>
  <si>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</si>
  <si>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</si>
  <si>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</si>
  <si>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</si>
  <si>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</si>
  <si>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</si>
  <si>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</si>
  <si>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</si>
  <si>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</si>
  <si>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</si>
  <si>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</si>
  <si>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</si>
  <si>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</si>
  <si>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</si>
  <si>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</si>
  <si>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</si>
  <si>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</si>
  <si>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</si>
  <si>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</si>
  <si>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</si>
  <si>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</si>
  <si>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</si>
  <si>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</si>
  <si>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</si>
  <si>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</si>
  <si>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</si>
  <si>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</si>
  <si>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</si>
  <si>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</si>
  <si>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</si>
  <si>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</si>
  <si>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</si>
  <si>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</si>
  <si>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</si>
  <si>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</si>
  <si>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</si>
  <si>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</si>
  <si>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</si>
  <si>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</si>
  <si>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</si>
  <si>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</si>
  <si>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</si>
  <si>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</si>
  <si>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</si>
  <si>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</si>
  <si>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</si>
  <si>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</si>
  <si>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</si>
  <si>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</si>
  <si>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</si>
  <si>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</si>
  <si>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</si>
  <si>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</si>
  <si>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</si>
  <si>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</si>
  <si>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</si>
  <si>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</si>
  <si>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</si>
  <si>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</si>
  <si>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</si>
  <si>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</si>
  <si>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</si>
  <si>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</si>
  <si>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</si>
  <si>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</si>
  <si>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</si>
  <si>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</si>
  <si>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</si>
  <si>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</si>
  <si>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</si>
  <si>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</si>
  <si>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</si>
  <si>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</si>
  <si>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</si>
  <si>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</si>
  <si>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</si>
  <si>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</si>
  <si>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</si>
  <si>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</si>
  <si>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</si>
  <si>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</si>
  <si>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</si>
  <si>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</si>
  <si>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</si>
  <si>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</si>
  <si>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</si>
  <si>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</si>
  <si>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</si>
  <si>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</si>
  <si>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</si>
  <si>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</si>
  <si>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</si>
  <si>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</si>
  <si>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</si>
  <si>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</si>
  <si>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</si>
  <si>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</si>
  <si>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</si>
  <si>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</si>
  <si>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</si>
  <si>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</si>
  <si>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</si>
  <si>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</si>
  <si>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</si>
  <si>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</si>
  <si>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</si>
  <si>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</si>
  <si>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</si>
  <si>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</si>
  <si>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</si>
  <si>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</si>
  <si>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</si>
  <si>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</si>
  <si>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</si>
  <si>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</si>
  <si>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</si>
  <si>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</si>
  <si>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</si>
  <si>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</si>
  <si>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</si>
  <si>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</si>
  <si>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</si>
  <si>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</si>
  <si>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</si>
  <si>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</si>
  <si>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</si>
  <si>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</si>
  <si>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</si>
  <si>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</si>
  <si>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</si>
  <si>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</si>
  <si>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</si>
  <si>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</si>
  <si>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</si>
  <si>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</si>
  <si>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</si>
  <si>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</si>
  <si>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</si>
  <si>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</si>
  <si>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</si>
  <si>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</si>
  <si>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</si>
  <si>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</si>
  <si>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</si>
  <si>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</si>
  <si>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</si>
  <si>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</si>
  <si>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</si>
  <si>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</si>
  <si>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</si>
  <si>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</si>
  <si>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</si>
  <si>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</si>
  <si>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</si>
  <si>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</si>
  <si>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</si>
  <si>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</si>
  <si>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</si>
  <si>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</si>
  <si>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</si>
  <si>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</si>
  <si>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</si>
  <si>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</si>
  <si>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</si>
  <si>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</si>
  <si>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</si>
  <si>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</si>
  <si>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</si>
  <si>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</si>
  <si>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</si>
  <si>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</si>
  <si>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</si>
  <si>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</si>
  <si>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</si>
  <si>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</si>
  <si>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</si>
  <si>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</si>
  <si>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</si>
  <si>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</si>
  <si>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</si>
  <si>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</si>
  <si>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</si>
  <si>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</si>
  <si>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</si>
  <si>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</si>
  <si>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</si>
  <si>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</si>
  <si>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</si>
  <si>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</si>
  <si>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</si>
  <si>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</si>
  <si>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</si>
  <si>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</si>
  <si>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</si>
  <si>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</si>
  <si>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</si>
  <si>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</si>
  <si>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</si>
  <si>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</si>
  <si>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</si>
  <si>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</si>
  <si>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</si>
  <si>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</si>
  <si>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</si>
  <si>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</si>
  <si>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</si>
  <si>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</si>
  <si>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</si>
  <si>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</si>
  <si>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</si>
  <si>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</si>
  <si>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</si>
  <si>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</si>
  <si>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</si>
  <si>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</si>
  <si>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</si>
  <si>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</si>
  <si>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</si>
  <si>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</si>
  <si>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</si>
  <si>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</si>
  <si>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</si>
  <si>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</si>
  <si>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</si>
  <si>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</si>
  <si>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</si>
  <si>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</si>
  <si>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</si>
  <si>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</si>
  <si>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</si>
  <si>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</si>
  <si>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</si>
  <si>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</si>
  <si>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</si>
  <si>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</si>
  <si>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</si>
  <si>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</si>
  <si>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</si>
  <si>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</si>
  <si>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</si>
  <si>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</si>
  <si>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</si>
  <si>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</si>
  <si>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</si>
  <si>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</si>
  <si>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</si>
  <si>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</si>
  <si>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</si>
  <si>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</si>
  <si>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</si>
  <si>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</si>
  <si>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</si>
  <si>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</si>
  <si>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</si>
  <si>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</si>
  <si>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</si>
  <si>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</si>
  <si>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</si>
  <si>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</si>
  <si>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</si>
  <si>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</si>
  <si>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</si>
  <si>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</si>
  <si>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</si>
  <si>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</si>
  <si>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</si>
  <si>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</si>
  <si>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</si>
  <si>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</si>
  <si>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</si>
  <si>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</si>
  <si>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</si>
  <si>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</si>
  <si>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</si>
  <si>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</si>
  <si>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</si>
  <si>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</si>
  <si>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</si>
  <si>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</si>
  <si>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</si>
  <si>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</si>
  <si>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</si>
  <si>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</si>
  <si>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</si>
  <si>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</si>
  <si>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</si>
  <si>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</si>
  <si>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</si>
  <si>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</si>
  <si>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</si>
  <si>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</si>
  <si>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</si>
  <si>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</si>
  <si>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</si>
  <si>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</si>
  <si>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</si>
  <si>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</si>
  <si>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</si>
  <si>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</si>
  <si>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</si>
  <si>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</si>
  <si>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</si>
  <si>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</si>
  <si>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</si>
  <si>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</si>
  <si>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</si>
  <si>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</si>
  <si>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</si>
  <si>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</si>
  <si>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</si>
  <si>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</si>
  <si>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</si>
  <si>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</si>
  <si>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</si>
  <si>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</si>
  <si>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</si>
  <si>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</si>
  <si>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</si>
  <si>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</si>
  <si>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</si>
  <si>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</si>
  <si>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</si>
  <si>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</si>
  <si>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</si>
  <si>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</si>
  <si>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</si>
  <si>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</si>
  <si>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</si>
  <si>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</si>
  <si>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</si>
  <si>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</si>
  <si>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</si>
  <si>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</si>
  <si>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</si>
  <si>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</si>
  <si>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</si>
  <si>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</si>
  <si>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</si>
  <si>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</si>
  <si>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</si>
  <si>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</si>
  <si>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</si>
  <si>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</si>
  <si>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</si>
  <si>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</si>
  <si>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</si>
  <si>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</si>
  <si>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</si>
  <si>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</si>
  <si>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</si>
  <si>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</si>
  <si>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</si>
  <si>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</si>
  <si>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</si>
  <si>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</si>
  <si>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</si>
  <si>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</si>
  <si>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</si>
  <si>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</si>
  <si>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</si>
  <si>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</si>
  <si>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</si>
  <si>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</si>
  <si>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</si>
  <si>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</si>
  <si>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</si>
  <si>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</si>
  <si>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</si>
  <si>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</si>
  <si>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</si>
  <si>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</si>
  <si>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</si>
  <si>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</si>
  <si>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</si>
  <si>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</si>
  <si>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</si>
  <si>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</si>
  <si>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</si>
  <si>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</si>
  <si>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</si>
  <si>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</si>
  <si>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</si>
  <si>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</si>
  <si>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</si>
  <si>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</si>
  <si>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</si>
  <si>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</si>
  <si>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</si>
  <si>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</si>
  <si>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</si>
  <si>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</si>
  <si>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</si>
  <si>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</si>
  <si>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</si>
  <si>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</si>
  <si>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</si>
  <si>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</si>
  <si>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</si>
  <si>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</si>
  <si>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</si>
  <si>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</si>
  <si>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</si>
  <si>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</si>
  <si>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</si>
  <si>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</si>
  <si>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</si>
  <si>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</si>
  <si>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</si>
  <si>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</si>
  <si>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</si>
  <si>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</si>
  <si>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</si>
  <si>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</si>
  <si>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</si>
  <si>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</si>
  <si>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</si>
  <si>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</si>
  <si>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</si>
  <si>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</si>
  <si>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</si>
  <si>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</si>
  <si>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</si>
  <si>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</si>
  <si>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</si>
  <si>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</si>
  <si>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</si>
  <si>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</si>
  <si>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</si>
  <si>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</si>
  <si>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</si>
  <si>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</si>
  <si>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</si>
  <si>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</si>
  <si>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</si>
  <si>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</si>
  <si>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</si>
  <si>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</si>
  <si>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</si>
  <si>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</si>
  <si>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</si>
  <si>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</si>
  <si>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</si>
  <si>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</si>
  <si>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</si>
  <si>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</si>
  <si>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</si>
  <si>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</si>
  <si>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</si>
  <si>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</si>
  <si>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</si>
  <si>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</si>
  <si>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</si>
  <si>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</si>
  <si>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</si>
  <si>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</si>
  <si>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</si>
  <si>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</si>
  <si>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</si>
  <si>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</si>
  <si>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</si>
  <si>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</si>
  <si>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</si>
  <si>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</si>
  <si>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</si>
  <si>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</si>
  <si>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</si>
  <si>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</si>
  <si>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</si>
  <si>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</si>
  <si>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</si>
  <si>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</si>
  <si>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</si>
  <si>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</si>
  <si>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</si>
  <si>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</si>
  <si>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</si>
  <si>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</si>
  <si>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</si>
  <si>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</si>
  <si>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</si>
  <si>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</si>
  <si>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</si>
  <si>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</si>
  <si>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</si>
  <si>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</si>
  <si>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</si>
  <si>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</si>
  <si>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</si>
  <si>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</si>
  <si>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</si>
  <si>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</si>
  <si>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</si>
  <si>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</si>
  <si>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</si>
  <si>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</si>
  <si>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</si>
  <si>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</si>
  <si>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</si>
  <si>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</si>
  <si>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</si>
  <si>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</si>
  <si>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</si>
  <si>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</si>
  <si>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</si>
  <si>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</si>
  <si>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</si>
  <si>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</si>
  <si>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</si>
  <si>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</si>
  <si>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</si>
  <si>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</si>
  <si>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</si>
  <si>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</si>
  <si>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</si>
  <si>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</si>
  <si>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</si>
  <si>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</si>
  <si>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</si>
  <si>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</si>
  <si>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</si>
  <si>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</si>
  <si>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</si>
  <si>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</si>
  <si>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</si>
  <si>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</si>
  <si>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</si>
  <si>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</si>
  <si>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</si>
  <si>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</si>
  <si>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</si>
  <si>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</si>
  <si>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</si>
  <si>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</si>
  <si>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</si>
  <si>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</si>
  <si>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</si>
  <si>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</si>
  <si>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</si>
  <si>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</si>
  <si>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</si>
  <si>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</si>
  <si>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</si>
  <si>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</si>
  <si>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</si>
  <si>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</si>
  <si>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</si>
  <si>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</si>
  <si>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</si>
  <si>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</si>
  <si>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</si>
  <si>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</si>
  <si>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</si>
  <si>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</si>
  <si>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</si>
  <si>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</si>
  <si>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</si>
  <si>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</si>
  <si>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</si>
  <si>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</si>
  <si>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</si>
  <si>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</si>
  <si>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</si>
  <si>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</si>
  <si>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</si>
  <si>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</si>
  <si>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</si>
  <si>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</si>
  <si>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</si>
  <si>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</si>
  <si>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</si>
  <si>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</si>
  <si>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</si>
  <si>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</si>
  <si>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</si>
  <si>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</si>
  <si>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</si>
  <si>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</si>
  <si>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</si>
  <si>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</si>
  <si>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</si>
  <si>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</si>
  <si>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</si>
  <si>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</si>
  <si>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</si>
  <si>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</si>
  <si>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</si>
  <si>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</si>
  <si>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</si>
  <si>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</si>
  <si>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</si>
  <si>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</si>
  <si>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</si>
  <si>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</si>
  <si>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</si>
  <si>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</si>
  <si>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</si>
  <si>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</si>
  <si>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</si>
  <si>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</si>
  <si>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</si>
  <si>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</si>
  <si>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</si>
  <si>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</si>
  <si>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</si>
  <si>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</si>
  <si>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</si>
  <si>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</si>
  <si>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</si>
  <si>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</si>
  <si>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</si>
  <si>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</si>
  <si>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</si>
  <si>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</si>
  <si>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</si>
  <si>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</si>
  <si>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</si>
  <si>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</si>
  <si>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</si>
  <si>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</si>
  <si>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</si>
  <si>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</si>
  <si>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</si>
  <si>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</si>
  <si>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</si>
  <si>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</si>
  <si>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</si>
  <si>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</si>
  <si>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</si>
  <si>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</si>
  <si>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</si>
  <si>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</si>
  <si>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</si>
  <si>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</si>
  <si>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</si>
  <si>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</si>
  <si>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</si>
  <si>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</si>
  <si>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</si>
  <si>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</si>
  <si>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</si>
  <si>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</si>
  <si>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</si>
  <si>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</si>
  <si>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</si>
  <si>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</si>
  <si>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</si>
  <si>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</si>
  <si>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</si>
  <si>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</si>
  <si>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</si>
  <si>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</si>
  <si>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</si>
  <si>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</si>
  <si>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</si>
  <si>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</si>
  <si>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</si>
  <si>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</si>
  <si>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</si>
  <si>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</si>
  <si>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</si>
  <si>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</si>
  <si>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</si>
  <si>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</si>
  <si>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</si>
  <si>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</si>
  <si>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</si>
  <si>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</si>
  <si>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</si>
  <si>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</si>
  <si>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</si>
  <si>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</si>
  <si>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</si>
  <si>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</si>
  <si>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</si>
  <si>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</si>
  <si>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</si>
  <si>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</si>
  <si>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</si>
  <si>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</si>
  <si>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</si>
  <si>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</si>
  <si>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</si>
  <si>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</si>
  <si>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</si>
  <si>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</si>
  <si>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</si>
  <si>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</si>
  <si>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</si>
  <si>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</si>
  <si>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</si>
  <si>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</si>
  <si>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</si>
  <si>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</si>
  <si>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</si>
  <si>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</si>
  <si>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</si>
  <si>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</si>
  <si>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</si>
  <si>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</si>
  <si>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</si>
  <si>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</si>
  <si>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</si>
  <si>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</si>
  <si>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</si>
  <si>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</si>
  <si>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</si>
  <si>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</si>
  <si>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</si>
  <si>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</si>
  <si>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</si>
  <si>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</si>
  <si>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</si>
  <si>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</si>
  <si>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</si>
  <si>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</si>
  <si>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</si>
  <si>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</si>
  <si>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</si>
  <si>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</si>
  <si>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</si>
  <si>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</si>
  <si>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</si>
  <si>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</si>
  <si>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</si>
  <si>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</si>
  <si>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</si>
  <si>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</si>
  <si>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</si>
  <si>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</si>
  <si>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</si>
  <si>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</si>
  <si>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</si>
  <si>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</si>
  <si>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</si>
  <si>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</si>
  <si>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</si>
  <si>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</si>
  <si>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</si>
  <si>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</si>
  <si>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</si>
  <si>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</si>
  <si>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</si>
  <si>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</si>
  <si>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</si>
  <si>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</si>
  <si>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</si>
  <si>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</si>
  <si>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</si>
  <si>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</si>
  <si>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</si>
  <si>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</si>
  <si>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</si>
  <si>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</si>
  <si>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</si>
  <si>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</si>
  <si>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</si>
  <si>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</si>
  <si>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</si>
  <si>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</si>
  <si>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</si>
  <si>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</si>
  <si>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</si>
  <si>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</si>
  <si>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</si>
  <si>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</si>
  <si>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</si>
  <si>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</si>
  <si>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</si>
  <si>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</si>
  <si>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</si>
  <si>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</si>
  <si>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</si>
  <si>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</si>
  <si>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</si>
  <si>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</si>
  <si>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</si>
  <si>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</si>
  <si>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</si>
  <si>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</si>
  <si>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</si>
  <si>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</si>
  <si>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</si>
  <si>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</si>
  <si>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</si>
  <si>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</si>
  <si>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</si>
  <si>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</si>
  <si>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</si>
  <si>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</si>
  <si>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</si>
  <si>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</si>
  <si>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</si>
  <si>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</si>
  <si>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</si>
  <si>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</si>
  <si>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</si>
  <si>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</si>
  <si>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</si>
  <si>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</si>
  <si>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</si>
  <si>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</si>
  <si>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</si>
  <si>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</si>
  <si>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</si>
  <si>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</si>
  <si>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</si>
  <si>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</si>
  <si>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</si>
  <si>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</si>
  <si>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</si>
  <si>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</si>
  <si>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</si>
  <si>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</si>
  <si>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</si>
  <si>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</si>
  <si>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</si>
  <si>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</si>
  <si>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</si>
  <si>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</si>
  <si>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</si>
  <si>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</si>
  <si>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</si>
  <si>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</si>
  <si>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</si>
  <si>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</si>
  <si>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</si>
  <si>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</si>
  <si>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</si>
  <si>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</si>
  <si>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</si>
  <si>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</si>
  <si>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</si>
  <si>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</si>
  <si>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</si>
  <si>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</si>
  <si>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</si>
  <si>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</si>
  <si>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</si>
  <si>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</si>
  <si>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</si>
  <si>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</si>
  <si>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</si>
  <si>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</si>
  <si>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</si>
  <si>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</si>
  <si>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</si>
  <si>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</si>
  <si>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</si>
  <si>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</si>
  <si>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</si>
  <si>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</si>
  <si>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</si>
  <si>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</si>
  <si>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</si>
  <si>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</si>
  <si>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</si>
  <si>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</si>
  <si>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</si>
  <si>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</si>
  <si>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</si>
  <si>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</si>
  <si>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</si>
  <si>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</si>
  <si>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</si>
  <si>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</si>
  <si>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</si>
  <si>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</si>
  <si>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</si>
  <si>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</si>
  <si>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</si>
  <si>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</si>
  <si>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</si>
  <si>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</si>
  <si>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</si>
  <si>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</si>
  <si>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</si>
  <si>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</si>
  <si>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</si>
  <si>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</si>
  <si>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</si>
  <si>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</si>
  <si>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</si>
  <si>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</si>
  <si>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</si>
  <si>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</si>
  <si>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</si>
  <si>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</si>
  <si>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</si>
  <si>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</si>
  <si>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</si>
  <si>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</si>
  <si>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</si>
  <si>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</si>
  <si>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</si>
  <si>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</si>
  <si>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</si>
  <si>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</si>
  <si>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</si>
  <si>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</si>
  <si>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</si>
  <si>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</si>
  <si>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</si>
  <si>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</si>
  <si>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</si>
  <si>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</si>
  <si>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</si>
  <si>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</si>
  <si>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</si>
  <si>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</si>
  <si>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</si>
  <si>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</si>
  <si>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</si>
  <si>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</si>
  <si>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</si>
  <si>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</si>
  <si>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</si>
  <si>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</si>
  <si>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</si>
  <si>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</si>
  <si>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</si>
  <si>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</si>
  <si>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</si>
  <si>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</si>
  <si>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</si>
  <si>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</si>
  <si>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</si>
  <si>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</si>
  <si>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</si>
  <si>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</si>
  <si>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</si>
  <si>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</si>
  <si>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</si>
  <si>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</si>
  <si>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</si>
  <si>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</si>
  <si>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</si>
  <si>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</si>
  <si>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</si>
  <si>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</si>
  <si>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</si>
  <si>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</si>
  <si>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</si>
  <si>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</si>
  <si>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</si>
  <si>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</si>
  <si>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</si>
  <si>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</si>
  <si>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</si>
  <si>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</si>
  <si>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</si>
  <si>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</si>
  <si>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</si>
  <si>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</si>
  <si>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</si>
  <si>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</si>
  <si>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</si>
  <si>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</si>
  <si>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</si>
  <si>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</si>
  <si>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</si>
  <si>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</si>
  <si>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</si>
  <si>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</si>
  <si>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</si>
  <si>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</si>
  <si>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</si>
  <si>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</si>
  <si>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</si>
  <si>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</si>
  <si>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</si>
  <si>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</si>
  <si>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</si>
  <si>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</si>
  <si>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</si>
  <si>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</si>
  <si>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</si>
  <si>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</si>
  <si>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</si>
  <si>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</si>
  <si>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</si>
  <si>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</si>
  <si>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</si>
  <si>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</si>
  <si>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</si>
  <si>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</si>
  <si>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</si>
  <si>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</si>
  <si>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</si>
  <si>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</si>
  <si>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</si>
  <si>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</si>
  <si>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</si>
  <si>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</si>
  <si>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</si>
  <si>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</si>
  <si>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</si>
  <si>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</si>
  <si>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</si>
  <si>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</si>
  <si>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</si>
  <si>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</si>
  <si>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</si>
  <si>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</si>
  <si>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</si>
  <si>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</si>
  <si>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</si>
  <si>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</si>
  <si>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</si>
  <si>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</si>
  <si>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</si>
  <si>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</si>
  <si>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</si>
  <si>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</si>
  <si>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</si>
  <si>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</si>
  <si>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</si>
  <si>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</si>
  <si>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</si>
  <si>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</si>
  <si>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</si>
  <si>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</si>
  <si>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</si>
  <si>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</si>
  <si>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</si>
  <si>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</si>
  <si>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</si>
  <si>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</si>
  <si>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</si>
  <si>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</si>
  <si>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</si>
  <si>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</si>
  <si>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</si>
  <si>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</si>
  <si>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</si>
  <si>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</si>
  <si>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</si>
  <si>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</si>
  <si>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</si>
  <si>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</si>
  <si>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</si>
  <si>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</si>
  <si>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</si>
  <si>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</si>
  <si>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</si>
  <si>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</si>
  <si>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</si>
  <si>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</si>
  <si>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</si>
  <si>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</si>
  <si>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</si>
  <si>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</si>
  <si>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</si>
  <si>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</si>
  <si>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</si>
  <si>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</si>
  <si>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</si>
  <si>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</si>
  <si>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</si>
  <si>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</si>
  <si>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</si>
  <si>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</si>
  <si>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</si>
  <si>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</si>
  <si>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</si>
  <si>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</si>
  <si>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</si>
  <si>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</si>
  <si>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</si>
  <si>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</si>
  <si>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</si>
  <si>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</si>
  <si>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</si>
  <si>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</si>
  <si>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</si>
  <si>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</si>
  <si>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</si>
  <si>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</si>
  <si>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</si>
  <si>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</si>
  <si>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</si>
  <si>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</si>
  <si>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</si>
  <si>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</si>
  <si>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</si>
  <si>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</si>
  <si>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</si>
  <si>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</si>
  <si>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</si>
  <si>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</si>
  <si>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</si>
  <si>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</si>
  <si>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</si>
  <si>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</si>
  <si>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</si>
  <si>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</si>
  <si>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</si>
  <si>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</si>
  <si>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</si>
  <si>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</si>
  <si>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</si>
  <si>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</si>
  <si>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</si>
  <si>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</si>
  <si>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</si>
  <si>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</si>
  <si>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</si>
  <si>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</si>
  <si>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</si>
  <si>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</si>
  <si>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</si>
  <si>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</si>
  <si>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</si>
  <si>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</si>
  <si>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</si>
  <si>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</si>
  <si>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</si>
  <si>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</si>
  <si>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</si>
  <si>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</si>
  <si>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</si>
  <si>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</si>
  <si>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</si>
  <si>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</si>
  <si>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</si>
  <si>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</si>
  <si>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</si>
  <si>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</si>
  <si>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</si>
  <si>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</si>
  <si>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</si>
  <si>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</si>
  <si>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</si>
  <si>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</si>
  <si>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</si>
  <si>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</si>
  <si>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</si>
  <si>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</si>
  <si>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</si>
  <si>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</si>
  <si>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</si>
  <si>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</si>
  <si>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</si>
  <si>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</si>
  <si>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</si>
  <si>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</si>
  <si>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</si>
  <si>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</si>
  <si>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</si>
  <si>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</si>
  <si>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</si>
  <si>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</si>
  <si>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</si>
  <si>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</si>
  <si>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</si>
  <si>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</si>
  <si>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</si>
  <si>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</si>
  <si>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</si>
  <si>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</si>
  <si>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</si>
  <si>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</si>
  <si>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</si>
  <si>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</si>
  <si>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</si>
  <si>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</si>
  <si>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</si>
  <si>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</si>
  <si>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</si>
  <si>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</si>
  <si>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</si>
  <si>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</si>
  <si>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</si>
  <si>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</si>
  <si>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</si>
  <si>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</si>
  <si>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</si>
  <si>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</si>
  <si>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</si>
  <si>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</si>
  <si>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</si>
  <si>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</si>
  <si>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</si>
  <si>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</si>
  <si>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</si>
  <si>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</si>
  <si>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</si>
  <si>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</si>
  <si>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</si>
  <si>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</si>
  <si>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</si>
  <si>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</si>
  <si>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</si>
  <si>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</si>
  <si>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</si>
  <si>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</si>
  <si>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</si>
  <si>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</si>
  <si>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</si>
  <si>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</si>
  <si>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</si>
  <si>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</si>
  <si>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</si>
  <si>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</si>
  <si>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</si>
  <si>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</si>
  <si>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</si>
  <si>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</si>
  <si>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</si>
  <si>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</si>
  <si>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</si>
  <si>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</si>
  <si>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</si>
  <si>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</si>
  <si>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</si>
  <si>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</si>
  <si>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</si>
  <si>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</si>
  <si>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</si>
  <si>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</si>
  <si>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</si>
  <si>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</si>
  <si>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</si>
  <si>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</si>
  <si>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</si>
  <si>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</si>
  <si>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</si>
  <si>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</si>
  <si>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</si>
  <si>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</si>
  <si>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</si>
  <si>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</si>
  <si>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</si>
  <si>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</si>
  <si>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</si>
  <si>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</si>
  <si>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</si>
  <si>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</si>
  <si>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</si>
  <si>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</si>
  <si>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</si>
  <si>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</si>
  <si>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</si>
  <si>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</si>
  <si>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</si>
  <si>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</si>
  <si>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</si>
  <si>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</si>
  <si>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</si>
  <si>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</si>
  <si>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</si>
  <si>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</si>
  <si>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</si>
  <si>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</si>
  <si>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</si>
  <si>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</si>
  <si>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</si>
  <si>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</si>
  <si>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</si>
  <si>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</si>
  <si>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</si>
  <si>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</si>
  <si>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</si>
  <si>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</si>
  <si>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</si>
  <si>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</si>
  <si>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</si>
  <si>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</si>
  <si>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</si>
  <si>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</si>
  <si>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</si>
  <si>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</si>
  <si>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</si>
  <si>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</si>
  <si>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</si>
  <si>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</si>
  <si>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</si>
  <si>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</si>
  <si>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</si>
  <si>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</si>
  <si>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</si>
  <si>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</si>
  <si>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</si>
  <si>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</si>
  <si>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</si>
  <si>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</si>
  <si>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</si>
  <si>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</si>
  <si>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</si>
  <si>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</si>
  <si>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</si>
  <si>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</si>
  <si>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</si>
  <si>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</si>
  <si>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</si>
  <si>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</si>
  <si>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</si>
  <si>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</si>
  <si>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</si>
  <si>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</si>
  <si>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</si>
  <si>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</si>
  <si>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</si>
  <si>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</si>
  <si>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</si>
  <si>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</si>
  <si>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</si>
  <si>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</si>
  <si>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</si>
  <si>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</si>
  <si>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</si>
  <si>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</si>
  <si>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</si>
  <si>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</si>
  <si>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</si>
  <si>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</si>
  <si>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</si>
  <si>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</si>
  <si>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</si>
  <si>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</si>
  <si>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</si>
  <si>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</si>
  <si>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</si>
  <si>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</si>
  <si>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</si>
  <si>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</si>
  <si>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</si>
  <si>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</si>
  <si>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</si>
  <si>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</si>
  <si>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</si>
  <si>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</si>
  <si>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</si>
  <si>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</si>
  <si>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</si>
  <si>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</si>
  <si>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</si>
  <si>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</si>
  <si>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</si>
  <si>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</si>
  <si>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</si>
  <si>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</si>
  <si>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</si>
  <si>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</si>
  <si>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</si>
  <si>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</si>
  <si>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</si>
  <si>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</si>
  <si>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</si>
  <si>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</si>
  <si>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</si>
  <si>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</si>
  <si>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</si>
  <si>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</si>
  <si>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</si>
  <si>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</si>
  <si>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</si>
  <si>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</si>
  <si>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</si>
  <si>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</si>
  <si>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</si>
  <si>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</si>
  <si>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</si>
  <si>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</si>
  <si>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</si>
  <si>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</si>
  <si>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</si>
  <si>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</si>
  <si>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</si>
  <si>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</si>
  <si>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</si>
  <si>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</si>
  <si>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</si>
  <si>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</si>
  <si>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</si>
  <si>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</si>
  <si>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</si>
  <si>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</si>
  <si>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</si>
  <si>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</si>
  <si>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</si>
  <si>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</si>
  <si>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</si>
  <si>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</si>
  <si>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</si>
  <si>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</si>
  <si>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</si>
  <si>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</si>
  <si>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</si>
  <si>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</si>
  <si>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</si>
  <si>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</si>
  <si>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</si>
  <si>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</si>
  <si>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</si>
  <si>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</si>
  <si>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</si>
  <si>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</si>
  <si>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</si>
  <si>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</si>
  <si>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</si>
  <si>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</si>
  <si>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</si>
  <si>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</si>
  <si>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</si>
  <si>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</si>
  <si>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</si>
  <si>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</si>
  <si>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</si>
  <si>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</si>
  <si>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</si>
  <si>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</si>
  <si>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</si>
  <si>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</si>
  <si>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</si>
  <si>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</si>
  <si>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</si>
  <si>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</si>
  <si>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</si>
  <si>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</si>
  <si>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</si>
  <si>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</si>
  <si>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</si>
  <si>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</si>
  <si>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</si>
  <si>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</si>
  <si>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</si>
  <si>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</si>
  <si>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</si>
  <si>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</si>
  <si>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</si>
  <si>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</si>
  <si>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</si>
  <si>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</si>
  <si>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</si>
  <si>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</si>
  <si>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</si>
  <si>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</si>
  <si>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</si>
  <si>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</si>
  <si>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</si>
  <si>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</si>
  <si>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</si>
  <si>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</si>
  <si>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</si>
  <si>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</si>
  <si>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</si>
  <si>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</si>
  <si>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</si>
  <si>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</si>
  <si>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</si>
  <si>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</si>
  <si>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</si>
  <si>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</si>
  <si>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</si>
  <si>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</si>
  <si>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</si>
  <si>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</si>
  <si>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</si>
  <si>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</si>
  <si>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</si>
  <si>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</si>
  <si>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</si>
  <si>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</si>
  <si>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</si>
  <si>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</si>
  <si>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</si>
  <si>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</si>
  <si>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</si>
  <si>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</si>
  <si>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</si>
  <si>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</si>
  <si>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</si>
  <si>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</si>
  <si>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</si>
  <si>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</si>
  <si>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</si>
  <si>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</si>
  <si>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</si>
  <si>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</si>
  <si>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</si>
  <si>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</si>
  <si>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</si>
  <si>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</si>
  <si>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</si>
  <si>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</si>
  <si>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</si>
  <si>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</si>
  <si>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</si>
  <si>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</si>
  <si>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</si>
  <si>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</si>
  <si>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</si>
  <si>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</si>
  <si>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</si>
  <si>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</si>
  <si>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</si>
  <si>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</si>
  <si>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</si>
  <si>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</si>
  <si>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</si>
  <si>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</si>
  <si>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</si>
  <si>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</si>
  <si>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</si>
  <si>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</si>
  <si>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</si>
  <si>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</si>
  <si>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</si>
  <si>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</si>
  <si>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</si>
  <si>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</si>
  <si>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</si>
  <si>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</si>
  <si>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</si>
  <si>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</si>
  <si>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</si>
  <si>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</si>
  <si>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</si>
  <si>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</si>
  <si>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</si>
  <si>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</si>
  <si>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</si>
  <si>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</si>
  <si>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</si>
  <si>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</si>
  <si>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</si>
  <si>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</si>
  <si>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</si>
  <si>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</si>
  <si>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</si>
  <si>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</si>
  <si>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</si>
  <si>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</si>
  <si>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</si>
  <si>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</si>
  <si>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</si>
  <si>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</si>
  <si>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</si>
  <si>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</si>
  <si>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</si>
  <si>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</si>
  <si>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</si>
  <si>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</si>
  <si>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</si>
  <si>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</si>
  <si>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</si>
  <si>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</si>
  <si>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</si>
  <si>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</si>
  <si>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</si>
  <si>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</si>
  <si>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</si>
  <si>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</si>
  <si>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</si>
  <si>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</si>
  <si>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</si>
  <si>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</si>
  <si>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</si>
  <si>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</si>
  <si>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</si>
  <si>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</si>
  <si>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</si>
  <si>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</si>
  <si>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</si>
  <si>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</si>
  <si>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</si>
  <si>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</si>
  <si>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</si>
  <si>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</si>
  <si>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</si>
  <si>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</si>
  <si>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</si>
  <si>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</si>
  <si>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</si>
  <si>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</si>
  <si>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</si>
  <si>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</si>
  <si>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</si>
  <si>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</si>
  <si>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</si>
  <si>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</si>
  <si>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</si>
  <si>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</si>
  <si>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</si>
  <si>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</si>
  <si>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</si>
  <si>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</si>
  <si>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</si>
  <si>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</si>
  <si>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</si>
  <si>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</si>
  <si>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</si>
  <si>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</si>
  <si>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</si>
  <si>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</si>
  <si>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</si>
  <si>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</si>
  <si>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</si>
  <si>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</si>
  <si>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</si>
  <si>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</si>
  <si>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</si>
  <si>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</si>
  <si>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</si>
  <si>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</si>
  <si>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</si>
  <si>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</si>
  <si>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</si>
  <si>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</si>
  <si>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</si>
  <si>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</si>
  <si>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</si>
  <si>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</si>
  <si>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</si>
  <si>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</si>
  <si>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</si>
  <si>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</si>
  <si>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</si>
  <si>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</si>
  <si>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</si>
  <si>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</si>
  <si>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</si>
  <si>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</si>
  <si>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</si>
  <si>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</si>
  <si>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</si>
  <si>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</si>
  <si>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</si>
  <si>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</si>
  <si>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</si>
  <si>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</si>
  <si>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</si>
  <si>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</si>
  <si>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</si>
  <si>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</si>
  <si>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</si>
  <si>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</si>
  <si>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</si>
  <si>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</si>
  <si>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</si>
  <si>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</si>
  <si>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</si>
  <si>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</si>
  <si>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</si>
  <si>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</si>
  <si>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</si>
  <si>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</si>
  <si>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</si>
  <si>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</si>
  <si>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</si>
  <si>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</si>
  <si>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</si>
  <si>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</si>
  <si>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</si>
  <si>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</si>
  <si>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</si>
  <si>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</si>
  <si>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</si>
  <si>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</si>
  <si>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</si>
  <si>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</si>
  <si>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</si>
  <si>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</si>
  <si>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</si>
  <si>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</si>
  <si>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</si>
  <si>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</si>
  <si>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</si>
  <si>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</si>
  <si>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</si>
  <si>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</si>
  <si>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</si>
  <si>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</si>
  <si>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</si>
  <si>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</si>
  <si>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</si>
  <si>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</si>
  <si>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</si>
  <si>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</si>
  <si>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</si>
  <si>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</si>
  <si>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</si>
  <si>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</si>
  <si>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</si>
  <si>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</si>
  <si>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</si>
  <si>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</si>
  <si>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</si>
  <si>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</si>
  <si>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</si>
  <si>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</si>
  <si>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</si>
  <si>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</si>
  <si>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</si>
  <si>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</si>
  <si>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</si>
  <si>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</si>
  <si>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</si>
  <si>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</si>
  <si>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</si>
  <si>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</si>
  <si>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</si>
  <si>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</si>
  <si>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</si>
  <si>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</si>
  <si>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</si>
  <si>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</si>
  <si>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</si>
  <si>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</si>
  <si>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</si>
  <si>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</si>
  <si>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</si>
  <si>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</si>
  <si>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</si>
  <si>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</si>
  <si>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</si>
  <si>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</si>
  <si>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</si>
  <si>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</si>
  <si>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</si>
  <si>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</si>
  <si>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</si>
  <si>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</si>
  <si>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</si>
  <si>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</si>
  <si>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</si>
  <si>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</si>
  <si>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</si>
  <si>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</si>
  <si>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</si>
  <si>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</si>
  <si>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</si>
  <si>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</si>
  <si>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</si>
  <si>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</si>
  <si>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</si>
  <si>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</si>
  <si>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</si>
  <si>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</si>
  <si>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</si>
  <si>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</si>
  <si>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</si>
  <si>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</si>
  <si>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</si>
  <si>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</si>
  <si>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</si>
  <si>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</si>
  <si>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</si>
  <si>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</si>
  <si>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</si>
  <si>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</si>
  <si>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</si>
  <si>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</si>
  <si>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</si>
  <si>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</si>
  <si>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</si>
  <si>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</si>
  <si>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</si>
  <si>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</si>
  <si>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</si>
  <si>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</si>
  <si>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</si>
  <si>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</si>
  <si>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</si>
  <si>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</si>
  <si>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</si>
  <si>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</si>
  <si>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</si>
  <si>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</si>
  <si>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</si>
  <si>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</si>
  <si>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</si>
  <si>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</si>
  <si>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</si>
  <si>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</si>
  <si>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</si>
  <si>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</si>
  <si>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</si>
  <si>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</si>
  <si>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</si>
  <si>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</si>
  <si>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</si>
  <si>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</si>
  <si>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</si>
  <si>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</si>
  <si>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</si>
  <si>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</si>
  <si>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</si>
  <si>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</si>
  <si>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</si>
  <si>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</si>
  <si>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</si>
  <si>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</si>
  <si>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</si>
  <si>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</si>
  <si>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</si>
  <si>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</si>
  <si>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</si>
  <si>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</si>
  <si>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</si>
  <si>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</si>
  <si>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</si>
  <si>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</si>
  <si>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</si>
  <si>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</si>
  <si>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</si>
  <si>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</si>
  <si>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</si>
  <si>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</si>
  <si>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</si>
  <si>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</si>
  <si>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</si>
  <si>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</si>
  <si>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</si>
  <si>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</si>
  <si>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</si>
  <si>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</si>
  <si>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</si>
  <si>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</si>
  <si>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</si>
  <si>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</si>
  <si>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</si>
  <si>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</si>
  <si>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</si>
  <si>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</si>
  <si>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</si>
  <si>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</si>
  <si>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</si>
  <si>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</si>
  <si>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</si>
  <si>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</si>
  <si>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</si>
  <si>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</si>
  <si>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</si>
  <si>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</si>
  <si>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</si>
  <si>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</si>
  <si>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</si>
  <si>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</si>
  <si>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</si>
  <si>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</si>
  <si>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</si>
  <si>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</si>
  <si>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</si>
  <si>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</si>
  <si>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</si>
  <si>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</si>
  <si>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</si>
  <si>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</si>
  <si>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</si>
  <si>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</si>
  <si>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</si>
  <si>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</si>
  <si>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</si>
  <si>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</si>
  <si>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</si>
  <si>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</si>
  <si>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</si>
  <si>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</si>
  <si>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</si>
  <si>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</si>
  <si>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</si>
  <si>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</si>
  <si>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</si>
  <si>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</si>
  <si>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</si>
  <si>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</si>
  <si>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</si>
  <si>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</si>
  <si>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</si>
  <si>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</si>
  <si>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</si>
  <si>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</si>
  <si>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</si>
  <si>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</si>
  <si>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</si>
  <si>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</si>
  <si>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</si>
  <si>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</si>
  <si>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</si>
  <si>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</si>
  <si>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</si>
  <si>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</si>
  <si>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</si>
  <si>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</si>
  <si>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</si>
  <si>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</si>
  <si>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</si>
  <si>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</si>
  <si>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</si>
  <si>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</si>
  <si>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</si>
  <si>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</si>
  <si>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</si>
  <si>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</si>
  <si>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</si>
  <si>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</si>
  <si>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</si>
  <si>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</si>
  <si>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</si>
  <si>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</si>
  <si>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</si>
  <si>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</si>
  <si>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</si>
  <si>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</si>
  <si>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</si>
  <si>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</si>
  <si>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</si>
  <si>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</si>
  <si>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</si>
  <si>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</si>
  <si>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</si>
  <si>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</si>
  <si>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</si>
  <si>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</si>
  <si>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</si>
  <si>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</si>
  <si>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</si>
  <si>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</si>
  <si>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</si>
  <si>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</si>
  <si>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</si>
  <si>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</si>
  <si>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</si>
  <si>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</si>
  <si>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</si>
  <si>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</si>
  <si>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</si>
  <si>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</si>
  <si>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</si>
  <si>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</si>
  <si>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</si>
  <si>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</si>
  <si>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</si>
  <si>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</si>
  <si>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</si>
  <si>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</si>
  <si>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</si>
  <si>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</si>
  <si>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</si>
  <si>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</si>
  <si>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</si>
  <si>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</si>
  <si>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</si>
  <si>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</si>
  <si>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</si>
  <si>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</si>
  <si>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</si>
  <si>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</si>
  <si>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</si>
  <si>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</si>
  <si>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</si>
  <si>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</si>
  <si>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</si>
  <si>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</si>
  <si>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</si>
  <si>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</si>
  <si>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</si>
  <si>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</si>
  <si>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</si>
  <si>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</si>
  <si>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</si>
  <si>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</si>
  <si>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</si>
  <si>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</si>
  <si>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</si>
  <si>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</si>
  <si>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</si>
  <si>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</si>
  <si>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</si>
  <si>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</si>
  <si>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</si>
  <si>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</si>
  <si>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</si>
  <si>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</si>
  <si>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</si>
  <si>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</si>
  <si>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</si>
  <si>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</si>
  <si>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</si>
  <si>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</si>
  <si>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</si>
  <si>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</si>
  <si>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</si>
  <si>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</si>
  <si>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</si>
  <si>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</si>
  <si>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</si>
  <si>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</si>
  <si>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</si>
  <si>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</si>
  <si>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</si>
  <si>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</si>
  <si>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</si>
  <si>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</si>
  <si>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</si>
  <si>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</si>
  <si>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</si>
  <si>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</si>
  <si>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</si>
  <si>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</si>
  <si>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</si>
  <si>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</si>
  <si>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</si>
  <si>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</si>
  <si>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</si>
  <si>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</si>
  <si>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</si>
  <si>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</si>
  <si>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</si>
  <si>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</si>
  <si>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</si>
  <si>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</si>
  <si>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</si>
  <si>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</si>
  <si>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</si>
  <si>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</si>
  <si>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</si>
  <si>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</si>
  <si>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</si>
  <si>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</si>
  <si>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</si>
  <si>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</si>
  <si>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</si>
  <si>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</si>
  <si>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</si>
  <si>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</si>
  <si>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</si>
  <si>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</si>
  <si>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</si>
  <si>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</si>
  <si>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</si>
  <si>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</si>
  <si>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</si>
  <si>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</si>
  <si>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</si>
  <si>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</si>
  <si>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</si>
  <si>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</si>
  <si>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</si>
  <si>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</si>
  <si>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</si>
  <si>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</si>
  <si>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</si>
  <si>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</si>
  <si>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</si>
  <si>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</si>
  <si>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</si>
  <si>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</si>
  <si>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</si>
  <si>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</si>
  <si>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</si>
  <si>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</si>
  <si>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</si>
  <si>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</si>
  <si>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</si>
  <si>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</si>
  <si>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</si>
  <si>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</si>
  <si>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</si>
  <si>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</si>
  <si>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</si>
  <si>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</si>
  <si>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</si>
  <si>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</si>
  <si>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</si>
  <si>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</si>
  <si>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</si>
  <si>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</si>
  <si>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</si>
  <si>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</si>
  <si>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</si>
  <si>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</si>
  <si>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</si>
  <si>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</si>
  <si>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</si>
  <si>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</si>
  <si>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</si>
  <si>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</si>
  <si>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</si>
  <si>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</si>
  <si>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</si>
  <si>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</si>
  <si>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</si>
  <si>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</si>
  <si>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</si>
  <si>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</si>
  <si>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</si>
  <si>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</si>
  <si>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</si>
  <si>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</si>
  <si>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</si>
  <si>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</si>
  <si>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</si>
  <si>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</si>
  <si>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</si>
  <si>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</si>
  <si>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</si>
  <si>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</si>
  <si>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</si>
  <si>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</si>
  <si>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</si>
  <si>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</si>
  <si>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</si>
  <si>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</si>
  <si>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</si>
  <si>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</si>
  <si>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</si>
  <si>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</si>
  <si>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</si>
  <si>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</si>
  <si>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</si>
  <si>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</si>
  <si>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</si>
  <si>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</si>
  <si>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</si>
  <si>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</si>
  <si>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</si>
  <si>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</si>
  <si>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</si>
  <si>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</si>
  <si>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</si>
  <si>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</si>
  <si>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</si>
  <si>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</si>
  <si>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</si>
  <si>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</si>
  <si>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</si>
  <si>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</si>
  <si>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</si>
  <si>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</si>
  <si>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</si>
  <si>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</si>
  <si>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</si>
  <si>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</si>
  <si>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</si>
  <si>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</si>
  <si>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</si>
  <si>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</si>
  <si>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</si>
  <si>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</si>
  <si>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</si>
  <si>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</si>
  <si>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</si>
  <si>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</si>
  <si>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</si>
  <si>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</si>
  <si>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</si>
  <si>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</si>
  <si>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</si>
  <si>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</si>
  <si>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</si>
  <si>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</si>
  <si>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</si>
  <si>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</si>
  <si>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</si>
  <si>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</si>
  <si>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</si>
  <si>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</si>
  <si>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</si>
  <si>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</si>
  <si>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</si>
  <si>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</si>
  <si>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</si>
  <si>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</si>
  <si>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</si>
  <si>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</si>
  <si>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</si>
  <si>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</si>
  <si>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</si>
  <si>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</si>
  <si>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</si>
  <si>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</si>
  <si>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</si>
  <si>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</si>
  <si>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</si>
  <si>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</si>
  <si>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</si>
  <si>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</si>
  <si>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</si>
  <si>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</si>
  <si>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</si>
  <si>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</si>
  <si>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</si>
  <si>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</si>
  <si>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</si>
  <si>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</si>
  <si>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</si>
  <si>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</si>
  <si>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</si>
  <si>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</si>
  <si>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</si>
  <si>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</si>
  <si>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</si>
  <si>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</si>
  <si>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</si>
  <si>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</si>
  <si>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</si>
  <si>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</si>
  <si>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</si>
  <si>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</si>
  <si>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</si>
  <si>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</si>
  <si>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</si>
  <si>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</si>
  <si>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</si>
  <si>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</si>
  <si>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</si>
  <si>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</si>
  <si>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</si>
  <si>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</si>
  <si>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</si>
  <si>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</si>
  <si>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</si>
  <si>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</si>
  <si>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</si>
  <si>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</si>
  <si>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</si>
  <si>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</si>
  <si>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</si>
  <si>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</si>
  <si>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</si>
  <si>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</si>
  <si>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</si>
  <si>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</si>
  <si>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</si>
  <si>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</si>
  <si>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</si>
  <si>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</si>
  <si>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</si>
  <si>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</si>
  <si>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</si>
  <si>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</si>
  <si>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</si>
  <si>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</si>
  <si>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</si>
  <si>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</si>
  <si>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</si>
  <si>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</si>
  <si>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</si>
  <si>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</si>
  <si>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</si>
  <si>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</si>
  <si>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</si>
  <si>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</si>
  <si>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</si>
  <si>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</si>
  <si>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</si>
  <si>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</si>
  <si>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</si>
  <si>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</si>
  <si>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</si>
  <si>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</si>
  <si>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</si>
  <si>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</si>
  <si>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</si>
  <si>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</si>
  <si>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</si>
  <si>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</si>
  <si>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</si>
  <si>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</si>
  <si>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</si>
  <si>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</si>
  <si>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</si>
  <si>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</si>
  <si>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</si>
  <si>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</si>
  <si>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</si>
  <si>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</si>
  <si>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</si>
  <si>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</si>
  <si>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</si>
  <si>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</si>
  <si>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</si>
  <si>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</si>
  <si>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</si>
  <si>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</si>
  <si>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</si>
  <si>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</si>
  <si>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</si>
  <si>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</si>
  <si>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</si>
  <si>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</si>
  <si>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</si>
  <si>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</si>
  <si>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</si>
  <si>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</si>
  <si>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</si>
  <si>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</si>
  <si>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</si>
  <si>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</si>
  <si>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</si>
  <si>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</si>
  <si>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</si>
  <si>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</si>
  <si>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</si>
  <si>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</si>
  <si>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</si>
  <si>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</si>
  <si>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</si>
  <si>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</si>
  <si>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</si>
  <si>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</si>
  <si>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</si>
  <si>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</si>
  <si>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</si>
  <si>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</si>
  <si>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</si>
  <si>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</si>
  <si>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</si>
  <si>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</si>
  <si>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</si>
  <si>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</si>
  <si>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</si>
  <si>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</si>
  <si>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</si>
  <si>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</si>
  <si>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</si>
  <si>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</si>
  <si>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</si>
  <si>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</si>
  <si>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</si>
  <si>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</si>
  <si>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</si>
  <si>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</si>
  <si>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</si>
  <si>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</si>
  <si>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</si>
  <si>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</si>
  <si>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</si>
  <si>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</si>
  <si>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</si>
  <si>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</si>
  <si>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</si>
  <si>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</si>
  <si>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</si>
  <si>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</si>
  <si>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</si>
  <si>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</si>
  <si>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</si>
  <si>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</si>
  <si>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</si>
  <si>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</si>
  <si>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</si>
  <si>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</si>
  <si>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</si>
  <si>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</si>
  <si>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</si>
  <si>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</si>
  <si>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</si>
  <si>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</si>
  <si>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</si>
  <si>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</si>
  <si>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</si>
  <si>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</si>
  <si>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</si>
  <si>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</si>
  <si>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</si>
  <si>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</si>
  <si>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</si>
  <si>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</si>
  <si>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</si>
  <si>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</si>
  <si>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</si>
  <si>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</si>
  <si>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</si>
  <si>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</si>
  <si>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</si>
  <si>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</si>
  <si>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</si>
  <si>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</si>
  <si>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</si>
  <si>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</si>
  <si>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</si>
  <si>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</si>
  <si>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</si>
  <si>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</si>
  <si>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</si>
  <si>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</si>
  <si>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</si>
  <si>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</si>
  <si>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</si>
  <si>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</si>
  <si>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</si>
  <si>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</si>
  <si>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</si>
  <si>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</si>
  <si>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</si>
  <si>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</si>
  <si>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</si>
  <si>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</si>
  <si>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</si>
  <si>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</si>
  <si>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</si>
  <si>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</si>
  <si>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</si>
  <si>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</si>
  <si>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</si>
  <si>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</si>
  <si>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</si>
  <si>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</si>
  <si>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</si>
  <si>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</si>
  <si>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</si>
  <si>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</si>
  <si>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</si>
  <si>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</si>
  <si>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</si>
  <si>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</si>
  <si>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</si>
  <si>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</si>
  <si>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</si>
  <si>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</si>
  <si>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</si>
  <si>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</si>
  <si>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</si>
  <si>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</si>
  <si>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</si>
  <si>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</si>
  <si>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</si>
  <si>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</si>
  <si>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</si>
  <si>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</si>
  <si>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</si>
  <si>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</si>
  <si>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</si>
  <si>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</si>
  <si>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</si>
  <si>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</si>
  <si>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</si>
  <si>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</si>
  <si>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</si>
  <si>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</si>
  <si>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</si>
  <si>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</si>
  <si>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</si>
  <si>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</si>
  <si>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</si>
  <si>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</si>
  <si>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</si>
  <si>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</si>
  <si>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</si>
  <si>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</si>
  <si>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</si>
  <si>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</si>
  <si>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</si>
  <si>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</si>
  <si>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</si>
  <si>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</si>
  <si>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</si>
  <si>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</si>
  <si>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</si>
  <si>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</si>
  <si>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</si>
  <si>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</si>
  <si>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</si>
  <si>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</si>
  <si>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</si>
  <si>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</si>
  <si>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</si>
  <si>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</si>
  <si>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</si>
  <si>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</si>
  <si>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</si>
  <si>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</si>
  <si>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</si>
  <si>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</si>
  <si>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</si>
  <si>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</si>
  <si>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</si>
  <si>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</si>
  <si>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</si>
  <si>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</si>
  <si>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</si>
  <si>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</si>
  <si>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</si>
  <si>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</si>
  <si>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</si>
  <si>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</si>
  <si>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</si>
  <si>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</si>
  <si>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</si>
  <si>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</si>
  <si>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</si>
  <si>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</si>
  <si>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</si>
  <si>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</si>
  <si>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</si>
  <si>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</si>
  <si>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</si>
  <si>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</si>
  <si>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</si>
  <si>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</si>
  <si>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</si>
  <si>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</si>
  <si>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</si>
  <si>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</si>
  <si>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</si>
  <si>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</si>
  <si>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</si>
  <si>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</si>
  <si>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</si>
  <si>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</si>
  <si>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</si>
  <si>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</si>
  <si>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</si>
  <si>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</si>
  <si>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</si>
  <si>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</si>
  <si>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</si>
  <si>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</si>
  <si>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</si>
  <si>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</si>
  <si>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</si>
  <si>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</si>
  <si>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</si>
  <si>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</si>
  <si>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</si>
  <si>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</si>
  <si>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</si>
  <si>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</si>
  <si>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</si>
  <si>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</si>
  <si>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</si>
  <si>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</si>
  <si>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</si>
  <si>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</si>
  <si>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</si>
  <si>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</si>
  <si>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</si>
  <si>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</si>
  <si>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</si>
  <si>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</si>
  <si>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</si>
  <si>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</si>
  <si>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</si>
  <si>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</si>
  <si>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</si>
  <si>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</si>
  <si>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</si>
  <si>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</si>
  <si>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</si>
  <si>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</si>
  <si>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</si>
  <si>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</si>
  <si>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</si>
  <si>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</si>
  <si>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</si>
  <si>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</si>
  <si>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</si>
  <si>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</si>
  <si>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</si>
  <si>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</si>
  <si>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</si>
  <si>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</si>
  <si>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</si>
  <si>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</si>
  <si>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</si>
  <si>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</si>
  <si>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</si>
  <si>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</si>
  <si>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</si>
  <si>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</si>
  <si>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</si>
  <si>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</si>
  <si>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</si>
  <si>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</si>
  <si>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</si>
  <si>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</si>
  <si>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</si>
  <si>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</si>
  <si>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</si>
  <si>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</si>
  <si>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</si>
  <si>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</si>
  <si>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</si>
  <si>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</si>
  <si>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</si>
  <si>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</si>
  <si>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</si>
  <si>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</si>
  <si>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</si>
  <si>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</si>
  <si>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</si>
  <si>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</si>
  <si>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</si>
  <si>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</si>
  <si>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</si>
  <si>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</si>
  <si>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</si>
  <si>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</si>
  <si>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</si>
  <si>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</si>
  <si>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</si>
  <si>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</si>
  <si>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</si>
  <si>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</si>
  <si>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</si>
  <si>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</si>
  <si>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</si>
  <si>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</si>
  <si>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</si>
  <si>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</si>
  <si>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</si>
  <si>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</si>
  <si>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</si>
  <si>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</si>
  <si>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</si>
  <si>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</si>
  <si>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</si>
  <si>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</si>
  <si>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</si>
  <si>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</si>
  <si>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</si>
  <si>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</si>
  <si>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</si>
  <si>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</si>
  <si>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</si>
  <si>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</si>
  <si>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</si>
  <si>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</si>
  <si>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</si>
  <si>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</si>
  <si>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</si>
  <si>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</si>
  <si>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</si>
  <si>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</si>
  <si>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</si>
  <si>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</si>
  <si>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</si>
  <si>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</si>
  <si>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</si>
  <si>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</si>
  <si>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</si>
  <si>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</si>
  <si>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</si>
  <si>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</si>
  <si>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</si>
  <si>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</si>
  <si>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</si>
  <si>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</si>
  <si>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</si>
  <si>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</si>
  <si>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</si>
  <si>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</si>
  <si>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</si>
  <si>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</si>
  <si>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</si>
  <si>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</si>
  <si>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</si>
  <si>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</si>
  <si>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</si>
  <si>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</si>
  <si>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</si>
  <si>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</si>
  <si>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</si>
  <si>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</si>
  <si>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</si>
  <si>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</si>
  <si>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</si>
  <si>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</si>
  <si>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</si>
  <si>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</si>
  <si>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</si>
  <si>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</si>
  <si>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</si>
  <si>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</si>
  <si>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</si>
  <si>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</si>
  <si>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</si>
  <si>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</si>
  <si>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</si>
  <si>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</si>
  <si>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</si>
  <si>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</si>
  <si>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</si>
  <si>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</si>
  <si>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</si>
  <si>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</si>
  <si>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</si>
  <si>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</si>
  <si>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</si>
  <si>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</si>
  <si>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</si>
  <si>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</si>
  <si>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</si>
  <si>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</si>
  <si>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</si>
  <si>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</si>
  <si>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</si>
  <si>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</si>
  <si>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</si>
  <si>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</si>
  <si>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</si>
  <si>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</si>
  <si>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</si>
  <si>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</si>
  <si>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</si>
  <si>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</si>
  <si>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</si>
  <si>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</si>
  <si>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</si>
  <si>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</si>
  <si>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</si>
  <si>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</si>
  <si>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</si>
  <si>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</si>
  <si>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</si>
  <si>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</si>
  <si>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</si>
  <si>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</si>
  <si>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</si>
  <si>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</si>
  <si>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</si>
  <si>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</si>
  <si>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</si>
  <si>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</si>
  <si>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</si>
  <si>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</si>
  <si>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</si>
  <si>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</si>
  <si>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</si>
  <si>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</si>
  <si>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</si>
  <si>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</si>
  <si>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</si>
  <si>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</si>
  <si>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</si>
  <si>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</si>
  <si>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</si>
  <si>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</si>
  <si>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</si>
  <si>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</si>
  <si>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</si>
  <si>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</si>
  <si>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</si>
  <si>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</si>
  <si>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</si>
  <si>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</si>
  <si>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</si>
  <si>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</si>
  <si>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</si>
  <si>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</si>
  <si>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</si>
  <si>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</si>
  <si>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</si>
  <si>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</si>
  <si>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</si>
  <si>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</si>
  <si>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</si>
  <si>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</si>
  <si>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</si>
  <si>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</si>
  <si>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</si>
  <si>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</si>
  <si>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</si>
  <si>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</si>
  <si>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</si>
  <si>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</si>
  <si>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</si>
  <si>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</si>
  <si>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</si>
  <si>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</si>
  <si>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</si>
  <si>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</si>
  <si>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</si>
  <si>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</si>
  <si>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</si>
  <si>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</si>
  <si>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</si>
  <si>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</si>
  <si>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</si>
  <si>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</si>
  <si>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</si>
  <si>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</si>
  <si>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</si>
  <si>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</si>
  <si>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</si>
  <si>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</si>
  <si>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</si>
  <si>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</si>
  <si>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</si>
  <si>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</si>
  <si>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</si>
  <si>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</si>
  <si>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</si>
  <si>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</si>
  <si>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</si>
  <si>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</si>
  <si>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</si>
  <si>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</si>
  <si>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</si>
  <si>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</si>
  <si>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</si>
  <si>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</si>
  <si>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</si>
  <si>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</si>
  <si>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</si>
  <si>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</si>
  <si>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</si>
  <si>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</si>
  <si>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</si>
  <si>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</si>
  <si>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</si>
  <si>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</si>
  <si>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</si>
  <si>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</si>
  <si>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</si>
  <si>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</si>
  <si>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</si>
  <si>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</si>
  <si>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</si>
  <si>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</si>
  <si>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</si>
  <si>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</si>
  <si>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</si>
  <si>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</si>
  <si>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</si>
  <si>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</si>
  <si>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</si>
  <si>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</si>
  <si>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</si>
  <si>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</si>
  <si>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</si>
  <si>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</si>
  <si>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</si>
  <si>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</si>
  <si>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</si>
  <si>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</si>
  <si>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</si>
  <si>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</si>
  <si>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</si>
  <si>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</si>
  <si>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</si>
  <si>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</si>
  <si>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</si>
  <si>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</si>
  <si>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</si>
  <si>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</si>
  <si>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</si>
  <si>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</si>
  <si>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</si>
  <si>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</si>
  <si>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</si>
  <si>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</si>
  <si>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</si>
  <si>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</si>
  <si>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</si>
  <si>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</si>
  <si>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</si>
  <si>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</si>
  <si>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</si>
  <si>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</si>
  <si>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</si>
  <si>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</si>
  <si>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</si>
  <si>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</si>
  <si>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</si>
  <si>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</si>
  <si>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</si>
  <si>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</si>
  <si>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</si>
  <si>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</si>
  <si>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</si>
  <si>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</si>
  <si>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</si>
  <si>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</si>
  <si>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</si>
  <si>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</si>
  <si>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</si>
  <si>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</si>
  <si>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</si>
  <si>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</si>
  <si>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</si>
  <si>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</si>
  <si>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</si>
  <si>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</si>
  <si>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</si>
  <si>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</si>
  <si>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</si>
  <si>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</si>
  <si>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</si>
  <si>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</si>
  <si>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</si>
  <si>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</si>
  <si>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</si>
  <si>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</si>
  <si>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</si>
  <si>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</si>
  <si>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</si>
  <si>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</si>
  <si>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</si>
  <si>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</si>
  <si>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</si>
  <si>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</si>
  <si>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</si>
  <si>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</si>
  <si>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</si>
  <si>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</si>
  <si>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</si>
  <si>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</si>
  <si>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</si>
  <si>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</si>
  <si>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</si>
  <si>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</si>
  <si>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</si>
  <si>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</si>
  <si>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</si>
  <si>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</si>
  <si>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</si>
  <si>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</si>
  <si>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</si>
  <si>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</si>
  <si>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</si>
  <si>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</si>
  <si>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</si>
  <si>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</si>
  <si>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</si>
  <si>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</si>
  <si>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</si>
  <si>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</si>
  <si>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</si>
  <si>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</si>
  <si>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</si>
  <si>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</si>
  <si>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</si>
  <si>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</si>
  <si>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</si>
  <si>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</si>
  <si>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</si>
  <si>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</si>
  <si>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</si>
  <si>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</si>
  <si>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</si>
  <si>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</si>
  <si>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</si>
  <si>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</si>
  <si>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</si>
  <si>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</si>
  <si>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</si>
  <si>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</si>
  <si>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</si>
  <si>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</si>
  <si>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</si>
  <si>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</si>
  <si>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</si>
  <si>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</si>
  <si>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</si>
  <si>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</si>
  <si>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</si>
  <si>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</si>
  <si>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</si>
  <si>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</si>
  <si>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</si>
  <si>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</si>
  <si>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</si>
  <si>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</si>
  <si>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</si>
  <si>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</si>
  <si>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</si>
  <si>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</si>
  <si>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</si>
  <si>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</si>
  <si>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</si>
  <si>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</si>
  <si>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</si>
  <si>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</si>
  <si>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</si>
  <si>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</si>
  <si>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</si>
  <si>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</si>
  <si>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</si>
  <si>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</si>
  <si>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</si>
  <si>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</si>
  <si>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</si>
  <si>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</si>
  <si>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</si>
  <si>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</si>
  <si>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</si>
  <si>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</si>
  <si>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</si>
  <si>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</si>
  <si>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</si>
  <si>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</si>
  <si>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</si>
  <si>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</si>
  <si>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</si>
  <si>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</si>
  <si>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</si>
  <si>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</si>
  <si>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</si>
  <si>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</si>
  <si>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</si>
  <si>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</si>
  <si>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</si>
  <si>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</si>
  <si>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</si>
  <si>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</si>
  <si>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</si>
  <si>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</si>
  <si>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</si>
  <si>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</si>
  <si>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</si>
  <si>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</si>
  <si>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</si>
  <si>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</si>
  <si>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</si>
  <si>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</si>
  <si>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</si>
  <si>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</si>
  <si>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</si>
  <si>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</si>
  <si>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</si>
  <si>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</si>
  <si>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</si>
  <si>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</si>
  <si>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</si>
  <si>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</si>
  <si>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</si>
  <si>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</si>
  <si>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</si>
  <si>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</si>
  <si>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</si>
  <si>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</si>
  <si>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</si>
  <si>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</si>
  <si>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</si>
  <si>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</si>
  <si>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</si>
  <si>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</si>
  <si>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</si>
  <si>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</si>
  <si>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</si>
  <si>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</si>
  <si>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</si>
  <si>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</si>
  <si>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</si>
  <si>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</si>
  <si>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</si>
  <si>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</si>
  <si>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</si>
  <si>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</si>
  <si>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</si>
  <si>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</si>
  <si>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</si>
  <si>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</si>
  <si>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</si>
  <si>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</si>
  <si>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</si>
  <si>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</si>
  <si>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</si>
  <si>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</si>
  <si>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</si>
  <si>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</si>
  <si>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</si>
  <si>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</si>
  <si>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</si>
  <si>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</si>
  <si>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</si>
  <si>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</si>
  <si>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</si>
  <si>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</si>
  <si>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</si>
  <si>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</si>
  <si>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</si>
  <si>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</si>
  <si>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</si>
  <si>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</si>
  <si>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</si>
  <si>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</si>
  <si>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</si>
  <si>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</si>
  <si>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</si>
  <si>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</si>
  <si>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</si>
  <si>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</si>
  <si>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</si>
  <si>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</si>
  <si>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</si>
  <si>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</si>
  <si>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</si>
  <si>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</si>
  <si>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</si>
  <si>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</si>
  <si>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</si>
  <si>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</si>
  <si>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</si>
  <si>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</si>
  <si>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</si>
  <si>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</si>
  <si>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</si>
  <si>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</si>
  <si>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</si>
  <si>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</si>
  <si>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</si>
  <si>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</si>
  <si>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</si>
  <si>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</si>
  <si>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</si>
  <si>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</si>
  <si>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</si>
  <si>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</si>
  <si>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</si>
  <si>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</si>
  <si>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</si>
  <si>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</si>
  <si>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</si>
  <si>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</si>
  <si>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</si>
  <si>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</si>
  <si>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</si>
  <si>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</si>
  <si>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</si>
  <si>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</si>
  <si>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</si>
  <si>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</si>
  <si>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</si>
  <si>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</si>
  <si>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</si>
  <si>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</si>
  <si>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</si>
  <si>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</si>
  <si>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</si>
  <si>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</si>
  <si>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</si>
  <si>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</si>
  <si>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</si>
  <si>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</si>
  <si>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</si>
  <si>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</si>
  <si>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</si>
  <si>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</si>
  <si>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</si>
  <si>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</si>
  <si>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</si>
  <si>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</si>
  <si>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</si>
  <si>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</si>
  <si>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</si>
  <si>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</si>
  <si>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</si>
  <si>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</si>
  <si>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</si>
  <si>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</si>
  <si>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</si>
  <si>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</si>
  <si>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</si>
  <si>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</si>
  <si>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</si>
  <si>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</si>
  <si>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</si>
  <si>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</si>
  <si>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</si>
  <si>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</si>
  <si>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</si>
  <si>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</si>
  <si>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</si>
  <si>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</si>
  <si>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</si>
  <si>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</si>
  <si>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</si>
  <si>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</si>
  <si>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</si>
  <si>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</si>
  <si>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</si>
  <si>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</si>
  <si>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</si>
  <si>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</si>
  <si>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</si>
  <si>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</si>
  <si>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</si>
  <si>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</si>
  <si>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</si>
  <si>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</si>
  <si>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</si>
  <si>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</si>
  <si>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</si>
  <si>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</si>
  <si>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</si>
  <si>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</si>
  <si>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</si>
  <si>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</si>
  <si>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</si>
  <si>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</si>
  <si>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</si>
  <si>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</si>
  <si>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</si>
  <si>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</si>
  <si>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</si>
  <si>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</si>
  <si>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</si>
  <si>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</si>
  <si>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</si>
  <si>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</si>
  <si>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</si>
  <si>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</si>
  <si>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</si>
  <si>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</si>
  <si>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</si>
  <si>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</si>
  <si>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</si>
  <si>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</si>
  <si>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</si>
  <si>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</si>
  <si>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</si>
  <si>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</si>
  <si>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</si>
  <si>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</si>
  <si>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</si>
  <si>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</si>
  <si>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</si>
  <si>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</si>
  <si>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</si>
  <si>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</si>
  <si>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</si>
  <si>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</si>
  <si>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</si>
  <si>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</si>
  <si>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</si>
  <si>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</si>
  <si>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</si>
  <si>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</si>
  <si>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</si>
  <si>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</si>
  <si>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</si>
  <si>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</si>
  <si>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</si>
  <si>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</si>
  <si>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</si>
  <si>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</si>
  <si>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</si>
  <si>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</si>
  <si>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</si>
  <si>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</si>
  <si>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</si>
  <si>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</si>
  <si>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</si>
  <si>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</si>
  <si>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</si>
  <si>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</si>
  <si>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</si>
  <si>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</si>
  <si>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</si>
  <si>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</si>
  <si>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</si>
  <si>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</si>
  <si>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</si>
  <si>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</si>
  <si>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</si>
  <si>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</si>
  <si>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</si>
  <si>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</si>
  <si>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</si>
  <si>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</si>
  <si>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</si>
  <si>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</si>
  <si>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</si>
  <si>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</si>
  <si>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</si>
  <si>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</si>
  <si>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</si>
  <si>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</si>
  <si>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</si>
  <si>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</si>
  <si>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</si>
  <si>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</si>
  <si>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</si>
  <si>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</si>
  <si>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</si>
  <si>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</si>
  <si>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</si>
  <si>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</si>
  <si>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</si>
  <si>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</si>
  <si>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</si>
  <si>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</si>
  <si>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</si>
  <si>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</si>
  <si>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</si>
  <si>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</si>
  <si>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</si>
  <si>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</si>
  <si>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</si>
  <si>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</si>
  <si>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</si>
  <si>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</si>
  <si>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</si>
  <si>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</si>
  <si>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</si>
  <si>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</si>
  <si>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</si>
  <si>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</si>
  <si>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</si>
  <si>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</si>
  <si>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</si>
  <si>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</si>
  <si>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</si>
  <si>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</si>
  <si>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</si>
  <si>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</si>
  <si>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</si>
  <si>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</si>
  <si>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</si>
  <si>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</si>
  <si>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</si>
  <si>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</si>
  <si>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</si>
  <si>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</si>
  <si>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</si>
  <si>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</si>
  <si>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</si>
  <si>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</si>
  <si>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</si>
  <si>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</si>
  <si>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</si>
  <si>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</si>
  <si>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</si>
  <si>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</si>
  <si>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</si>
  <si>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</si>
  <si>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</si>
  <si>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</si>
  <si>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</si>
  <si>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</si>
  <si>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</si>
  <si>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</si>
  <si>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</si>
  <si>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</si>
  <si>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</si>
  <si>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</si>
  <si>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</si>
  <si>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</si>
  <si>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</si>
  <si>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</si>
  <si>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</si>
  <si>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</si>
  <si>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</si>
  <si>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</si>
  <si>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</si>
  <si>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</si>
  <si>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</si>
  <si>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</si>
  <si>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</si>
  <si>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</si>
  <si>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</si>
  <si>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</si>
  <si>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</si>
  <si>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</si>
  <si>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</si>
  <si>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</si>
  <si>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</si>
  <si>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</si>
  <si>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</si>
  <si>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</si>
  <si>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</si>
  <si>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</si>
  <si>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</si>
  <si>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</si>
  <si>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</si>
  <si>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</si>
  <si>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</si>
  <si>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</si>
  <si>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</si>
  <si>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</si>
  <si>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</si>
  <si>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</si>
  <si>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</si>
  <si>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</si>
  <si>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</si>
  <si>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</si>
  <si>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</si>
  <si>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</si>
  <si>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</si>
  <si>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</si>
  <si>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</si>
  <si>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</si>
  <si>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</si>
  <si>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</si>
  <si>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</si>
  <si>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</si>
  <si>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</si>
  <si>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</si>
  <si>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</si>
  <si>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</si>
  <si>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</si>
  <si>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</si>
  <si>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</si>
  <si>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</si>
  <si>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</si>
  <si>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</si>
  <si>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</si>
  <si>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</si>
  <si>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</si>
  <si>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</si>
  <si>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</si>
  <si>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</si>
  <si>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</si>
  <si>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</si>
  <si>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</si>
  <si>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</si>
  <si>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</si>
  <si>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</si>
  <si>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</si>
  <si>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</si>
  <si>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</si>
  <si>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</si>
  <si>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</si>
  <si>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</si>
  <si>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</si>
  <si>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</si>
  <si>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</si>
  <si>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</si>
  <si>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</si>
  <si>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</si>
  <si>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</si>
  <si>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</si>
  <si>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</si>
  <si>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</si>
  <si>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</si>
  <si>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</si>
  <si>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</si>
  <si>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</si>
  <si>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</si>
  <si>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</si>
  <si>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</si>
  <si>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</si>
  <si>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</si>
  <si>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</si>
  <si>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</si>
  <si>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</si>
  <si>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</si>
  <si>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</si>
  <si>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</si>
  <si>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</si>
  <si>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</si>
  <si>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</si>
  <si>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</si>
  <si>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</si>
  <si>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</si>
  <si>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</si>
  <si>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</si>
  <si>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</si>
  <si>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</si>
  <si>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</si>
  <si>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</si>
  <si>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</si>
  <si>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</si>
  <si>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</si>
  <si>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</si>
  <si>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</si>
  <si>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</si>
  <si>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</si>
  <si>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</si>
  <si>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</si>
  <si>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</si>
  <si>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</si>
  <si>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</si>
  <si>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</si>
  <si>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</si>
  <si>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</si>
  <si>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</si>
  <si>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</si>
  <si>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</si>
  <si>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</si>
  <si>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</si>
  <si>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</si>
  <si>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</si>
  <si>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</si>
  <si>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</si>
  <si>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</si>
  <si>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</si>
  <si>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</si>
  <si>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</si>
  <si>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</si>
  <si>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</si>
  <si>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</si>
  <si>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</si>
  <si>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</si>
  <si>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</si>
  <si>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</si>
  <si>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</si>
  <si>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</si>
  <si>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</si>
  <si>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</si>
  <si>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</si>
  <si>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</si>
  <si>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</si>
  <si>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</si>
  <si>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</si>
  <si>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</si>
  <si>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</si>
  <si>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</si>
  <si>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</si>
  <si>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</si>
  <si>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</si>
  <si>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</si>
  <si>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</si>
  <si>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</si>
  <si>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</si>
  <si>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</si>
  <si>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</si>
  <si>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</si>
  <si>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</si>
  <si>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</si>
  <si>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</si>
  <si>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</si>
  <si>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</si>
  <si>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</si>
  <si>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</si>
  <si>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</si>
  <si>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</si>
  <si>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</si>
  <si>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</si>
  <si>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</si>
  <si>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</si>
  <si>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</si>
  <si>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</si>
  <si>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</si>
  <si>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</si>
  <si>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</si>
  <si>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</si>
  <si>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</si>
  <si>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</si>
  <si>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</si>
  <si>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</si>
  <si>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</si>
  <si>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</si>
  <si>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</si>
  <si>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</si>
  <si>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</si>
  <si>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</si>
  <si>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</si>
  <si>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</si>
  <si>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</si>
  <si>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</si>
  <si>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</si>
  <si>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</si>
  <si>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</si>
  <si>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</si>
  <si>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</si>
  <si>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</si>
  <si>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</si>
  <si>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</si>
  <si>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</si>
  <si>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</si>
  <si>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</si>
  <si>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</si>
  <si>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</si>
  <si>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</si>
  <si>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</si>
  <si>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</si>
  <si>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</si>
  <si>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</si>
  <si>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</si>
  <si>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</si>
  <si>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</si>
  <si>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</si>
  <si>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</si>
  <si>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</si>
  <si>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</si>
  <si>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</si>
  <si>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</si>
  <si>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</si>
  <si>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</si>
  <si>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</si>
  <si>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</si>
  <si>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</si>
  <si>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</si>
  <si>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</si>
  <si>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</si>
  <si>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</si>
  <si>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</si>
  <si>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</si>
  <si>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</si>
  <si>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</si>
  <si>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</si>
  <si>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</si>
  <si>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</si>
  <si>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</si>
  <si>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</si>
  <si>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</si>
  <si>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</si>
  <si>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</si>
  <si>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</si>
  <si>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</si>
  <si>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</si>
  <si>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</si>
  <si>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</si>
  <si>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</si>
  <si>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</si>
  <si>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</si>
  <si>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</si>
  <si>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</si>
  <si>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</si>
  <si>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</si>
  <si>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</si>
  <si>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</si>
  <si>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</si>
  <si>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</si>
  <si>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</si>
  <si>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</si>
  <si>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</si>
  <si>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</si>
  <si>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</si>
  <si>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</si>
  <si>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</si>
  <si>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</si>
  <si>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</si>
  <si>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</si>
  <si>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</si>
  <si>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</si>
  <si>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</si>
  <si>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</si>
  <si>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</si>
  <si>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</si>
  <si>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</si>
  <si>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</si>
  <si>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</si>
  <si>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</si>
  <si>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</si>
  <si>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</si>
  <si>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</si>
  <si>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</si>
  <si>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</si>
  <si>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</si>
  <si>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</si>
  <si>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</si>
  <si>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</si>
  <si>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</si>
  <si>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</si>
  <si>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</si>
  <si>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</si>
  <si>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</si>
  <si>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</si>
  <si>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</si>
  <si>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</si>
  <si>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</si>
  <si>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</si>
  <si>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</si>
  <si>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</si>
  <si>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</si>
  <si>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</si>
  <si>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</si>
  <si>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</si>
  <si>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</si>
  <si>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</si>
  <si>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</si>
  <si>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</si>
  <si>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</si>
  <si>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</si>
  <si>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</si>
  <si>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</si>
  <si>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</si>
  <si>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</si>
  <si>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</si>
  <si>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</si>
  <si>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</si>
  <si>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</si>
  <si>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</si>
  <si>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</si>
  <si>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</si>
  <si>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</si>
  <si>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</si>
  <si>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</si>
  <si>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</si>
  <si>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</si>
  <si>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</si>
  <si>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</si>
  <si>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</si>
  <si>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</si>
  <si>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</si>
  <si>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</si>
  <si>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</si>
  <si>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</si>
  <si>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</si>
  <si>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</si>
  <si>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</si>
  <si>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</si>
  <si>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</si>
  <si>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</si>
  <si>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</si>
  <si>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</si>
  <si>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</si>
  <si>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</si>
  <si>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</si>
  <si>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</si>
  <si>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</si>
  <si>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</si>
  <si>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</si>
  <si>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</si>
  <si>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</si>
  <si>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</si>
  <si>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</si>
  <si>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</si>
  <si>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</si>
  <si>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</si>
  <si>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</si>
  <si>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</si>
  <si>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</si>
  <si>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</si>
  <si>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</si>
  <si>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</si>
  <si>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</si>
  <si>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</si>
  <si>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</si>
  <si>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</si>
  <si>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</si>
  <si>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</si>
  <si>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</si>
  <si>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</si>
  <si>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</si>
  <si>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</si>
  <si>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</si>
  <si>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</si>
  <si>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</si>
  <si>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</si>
  <si>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</si>
  <si>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</si>
  <si>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</si>
  <si>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</si>
  <si>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</si>
  <si>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</si>
  <si>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</si>
  <si>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</si>
  <si>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</si>
  <si>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</si>
  <si>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</si>
  <si>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</si>
  <si>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</si>
  <si>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</si>
  <si>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</si>
  <si>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</si>
  <si>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</si>
  <si>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</si>
  <si>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</si>
  <si>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</si>
  <si>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</si>
  <si>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</si>
  <si>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</si>
  <si>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</si>
  <si>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</si>
  <si>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</si>
  <si>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</si>
  <si>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</si>
  <si>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</si>
  <si>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</si>
  <si>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</si>
  <si>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</si>
  <si>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</si>
  <si>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</si>
  <si>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</si>
  <si>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</si>
  <si>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</si>
  <si>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</si>
  <si>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</si>
  <si>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</si>
  <si>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</si>
  <si>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</si>
  <si>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</si>
  <si>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</si>
  <si>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</si>
  <si>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</si>
  <si>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</si>
  <si>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</si>
  <si>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</si>
  <si>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</si>
  <si>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</si>
  <si>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</si>
  <si>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</si>
  <si>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</si>
  <si>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</si>
  <si>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</si>
  <si>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</si>
  <si>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</si>
  <si>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</si>
  <si>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</si>
  <si>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</si>
  <si>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</si>
  <si>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</si>
  <si>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</si>
  <si>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</si>
  <si>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</si>
  <si>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</si>
  <si>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</si>
  <si>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</si>
  <si>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</si>
  <si>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</si>
  <si>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</si>
  <si>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</si>
  <si>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</si>
  <si>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</si>
  <si>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</si>
  <si>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</si>
  <si>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</si>
  <si>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</si>
  <si>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</si>
  <si>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</si>
  <si>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</si>
  <si>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</si>
  <si>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</si>
  <si>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</si>
  <si>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</si>
  <si>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</si>
  <si>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</si>
  <si>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</si>
  <si>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</si>
  <si>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</si>
  <si>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</si>
  <si>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</si>
  <si>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</si>
  <si>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</si>
  <si>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</si>
  <si>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</si>
  <si>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</si>
  <si>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</si>
  <si>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</si>
  <si>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</si>
  <si>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</si>
  <si>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</si>
  <si>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</si>
  <si>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</si>
  <si>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</si>
  <si>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</si>
  <si>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</si>
  <si>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</si>
  <si>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</si>
  <si>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</si>
  <si>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</si>
  <si>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</si>
  <si>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</si>
  <si>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</si>
  <si>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</si>
  <si>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</si>
  <si>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</si>
  <si>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</si>
  <si>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</si>
  <si>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</si>
  <si>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</si>
  <si>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</si>
  <si>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</si>
  <si>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</si>
  <si>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</si>
  <si>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</si>
  <si>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</si>
  <si>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</si>
  <si>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</si>
  <si>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</si>
  <si>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</si>
  <si>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</si>
  <si>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</si>
  <si>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</si>
  <si>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</si>
  <si>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</si>
  <si>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</si>
  <si>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</si>
  <si>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</si>
  <si>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</si>
  <si>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</si>
  <si>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</si>
  <si>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</si>
  <si>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</si>
  <si>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</si>
  <si>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</si>
  <si>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</si>
  <si>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</si>
  <si>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</si>
  <si>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</si>
  <si>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</si>
  <si>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</si>
  <si>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</si>
  <si>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</si>
  <si>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</si>
  <si>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</si>
  <si>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</si>
  <si>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</si>
  <si>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</si>
  <si>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</si>
  <si>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</si>
  <si>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</si>
  <si>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</si>
  <si>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</si>
  <si>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</si>
  <si>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</si>
  <si>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</si>
  <si>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</si>
  <si>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</si>
  <si>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</si>
  <si>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</si>
  <si>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</si>
  <si>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</si>
  <si>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</si>
  <si>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</si>
  <si>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</si>
  <si>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</si>
  <si>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</si>
  <si>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</si>
  <si>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</si>
  <si>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</si>
  <si>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</si>
  <si>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</si>
  <si>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</si>
  <si>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</si>
  <si>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</si>
  <si>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</si>
  <si>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</si>
  <si>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</si>
  <si>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</si>
  <si>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</si>
  <si>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</si>
  <si>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</si>
  <si>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</si>
  <si>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</si>
  <si>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</si>
  <si>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</si>
  <si>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</si>
  <si>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</si>
  <si>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</si>
  <si>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</si>
  <si>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</si>
  <si>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</si>
  <si>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</si>
  <si>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</si>
  <si>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</si>
  <si>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</si>
  <si>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</si>
  <si>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</si>
  <si>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</si>
  <si>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</si>
  <si>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</si>
  <si>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</si>
  <si>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</si>
  <si>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</si>
  <si>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</si>
  <si>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</si>
  <si>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</si>
  <si>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</si>
  <si>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</si>
  <si>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</si>
  <si>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</si>
  <si>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</si>
  <si>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</si>
  <si>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</si>
  <si>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</si>
  <si>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</si>
  <si>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</si>
  <si>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</si>
  <si>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</si>
  <si>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</si>
  <si>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</si>
  <si>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</si>
  <si>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</si>
  <si>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</si>
  <si>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</si>
  <si>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</si>
  <si>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</si>
  <si>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</si>
  <si>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</si>
  <si>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</si>
  <si>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</si>
  <si>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</si>
  <si>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</si>
  <si>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</si>
  <si>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</si>
  <si>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</si>
  <si>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</si>
  <si>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</si>
  <si>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</si>
  <si>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</si>
  <si>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</si>
  <si>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</si>
  <si>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</si>
  <si>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</si>
  <si>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</si>
  <si>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</si>
  <si>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</si>
  <si>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</si>
  <si>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</si>
  <si>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</si>
  <si>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</si>
  <si>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</si>
  <si>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</si>
  <si>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</si>
  <si>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</si>
  <si>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</si>
  <si>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</si>
  <si>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</si>
  <si>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</si>
  <si>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</si>
  <si>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</si>
  <si>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</si>
  <si>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</si>
  <si>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</si>
  <si>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</si>
  <si>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</si>
  <si>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</si>
  <si>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</si>
  <si>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</si>
  <si>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</si>
  <si>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</si>
  <si>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</si>
  <si>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</si>
  <si>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</si>
  <si>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</si>
  <si>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</si>
  <si>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</si>
  <si>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</si>
  <si>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</si>
  <si>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</si>
  <si>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</si>
  <si>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</si>
  <si>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</si>
  <si>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</si>
  <si>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</si>
  <si>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</si>
  <si>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</si>
  <si>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</si>
  <si>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</si>
  <si>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</si>
  <si>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</si>
  <si>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</si>
  <si>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</si>
  <si>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</si>
  <si>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</si>
  <si>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</si>
  <si>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</si>
  <si>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</si>
  <si>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</si>
  <si>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</si>
  <si>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</si>
  <si>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</si>
  <si>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</si>
  <si>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</si>
  <si>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</si>
  <si>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</si>
  <si>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</si>
  <si>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</si>
  <si>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</si>
  <si>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</si>
  <si>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</si>
  <si>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</si>
  <si>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</si>
  <si>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</si>
  <si>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</si>
  <si>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</si>
  <si>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</si>
  <si>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</si>
  <si>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</si>
  <si>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</si>
  <si>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</si>
  <si>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</si>
  <si>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</si>
  <si>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</si>
  <si>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</si>
  <si>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</si>
  <si>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</si>
  <si>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</si>
  <si>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</si>
  <si>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</si>
  <si>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</si>
  <si>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</si>
  <si>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</si>
  <si>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</si>
  <si>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</si>
  <si>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</si>
  <si>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</si>
  <si>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</si>
  <si>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</si>
  <si>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</si>
  <si>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</si>
  <si>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</si>
  <si>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</si>
  <si>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</si>
  <si>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</si>
  <si>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</si>
  <si>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</si>
  <si>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</si>
  <si>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</si>
  <si>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</si>
  <si>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</si>
  <si>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</si>
  <si>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</si>
  <si>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</si>
  <si>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</si>
  <si>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</si>
  <si>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</si>
  <si>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</si>
  <si>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</si>
  <si>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</si>
  <si>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</si>
  <si>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</si>
  <si>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</si>
  <si>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</si>
  <si>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</si>
  <si>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</si>
  <si>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</si>
  <si>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</si>
  <si>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</si>
  <si>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</si>
  <si>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</si>
  <si>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</si>
  <si>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</si>
  <si>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</si>
  <si>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</si>
  <si>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</si>
  <si>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</si>
  <si>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</si>
  <si>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</si>
  <si>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</si>
  <si>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</si>
  <si>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</si>
  <si>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</si>
  <si>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</si>
  <si>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</si>
  <si>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</si>
  <si>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</si>
  <si>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</si>
  <si>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</si>
  <si>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</si>
  <si>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</si>
  <si>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</si>
  <si>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</si>
  <si>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</si>
  <si>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</si>
  <si>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</si>
  <si>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</si>
  <si>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</si>
  <si>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</si>
  <si>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</si>
  <si>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</si>
  <si>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</si>
  <si>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</si>
  <si>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</si>
  <si>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</si>
  <si>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</si>
  <si>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</si>
  <si>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</si>
  <si>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</si>
  <si>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</si>
  <si>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</si>
  <si>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</si>
  <si>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</si>
  <si>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</si>
  <si>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</si>
  <si>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</si>
  <si>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</si>
  <si>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</si>
  <si>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</si>
  <si>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</si>
  <si>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</si>
  <si>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</si>
  <si>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</si>
  <si>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</si>
  <si>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</si>
  <si>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</si>
  <si>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</si>
  <si>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</si>
  <si>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</si>
  <si>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</si>
  <si>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</si>
  <si>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</si>
  <si>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</si>
  <si>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</si>
  <si>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</si>
  <si>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</si>
  <si>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</si>
  <si>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</si>
  <si>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</si>
  <si>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</si>
  <si>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</si>
  <si>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</si>
  <si>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</si>
  <si>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</si>
  <si>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</si>
  <si>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</si>
  <si>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</si>
  <si>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</si>
  <si>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</si>
  <si>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</si>
  <si>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</si>
  <si>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</si>
  <si>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</si>
  <si>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</si>
  <si>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</si>
  <si>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</si>
  <si>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</si>
  <si>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</si>
  <si>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</si>
  <si>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</si>
  <si>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</si>
  <si>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</si>
  <si>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</si>
  <si>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</si>
  <si>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</si>
  <si>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</si>
  <si>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</si>
  <si>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</si>
  <si>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</si>
  <si>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</si>
  <si>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</si>
  <si>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</si>
  <si>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</si>
  <si>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</si>
  <si>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</si>
  <si>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</si>
  <si>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</si>
  <si>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</si>
  <si>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</si>
  <si>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</si>
  <si>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</si>
  <si>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</si>
  <si>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</si>
  <si>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</si>
  <si>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</si>
  <si>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</si>
  <si>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</si>
  <si>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</si>
  <si>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</si>
  <si>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</si>
  <si>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</si>
  <si>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</si>
  <si>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</si>
  <si>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</si>
  <si>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</si>
  <si>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</si>
  <si>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</si>
  <si>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</si>
  <si>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</si>
  <si>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</si>
  <si>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</si>
  <si>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</si>
  <si>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</si>
  <si>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</si>
  <si>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</si>
  <si>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</si>
  <si>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</si>
  <si>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</si>
  <si>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</si>
  <si>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</si>
  <si>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</si>
  <si>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</si>
  <si>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</si>
  <si>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</si>
  <si>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</si>
  <si>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</si>
  <si>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</si>
  <si>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</si>
  <si>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</si>
  <si>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</si>
  <si>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</si>
  <si>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</si>
  <si>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</si>
  <si>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</si>
  <si>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</si>
  <si>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</si>
  <si>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</si>
  <si>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</si>
  <si>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</si>
  <si>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</si>
  <si>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</si>
  <si>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</si>
  <si>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</si>
  <si>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</si>
  <si>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</si>
  <si>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</si>
  <si>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</si>
  <si>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</si>
  <si>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</si>
  <si>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</si>
  <si>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</si>
  <si>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</si>
  <si>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</si>
  <si>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</si>
  <si>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</si>
  <si>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</si>
  <si>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</si>
  <si>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</si>
  <si>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</si>
  <si>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</si>
  <si>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</si>
  <si>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</si>
  <si>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</si>
  <si>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</si>
  <si>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</si>
  <si>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</si>
  <si>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</si>
  <si>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</si>
  <si>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</si>
  <si>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</si>
  <si>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</si>
  <si>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</si>
  <si>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</si>
  <si>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</si>
  <si>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</si>
  <si>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</si>
  <si>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</si>
  <si>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</si>
  <si>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</si>
  <si>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</si>
  <si>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</si>
  <si>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</si>
  <si>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</si>
  <si>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</si>
  <si>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</si>
  <si>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</si>
  <si>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</si>
  <si>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</si>
  <si>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</si>
  <si>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</si>
  <si>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</si>
  <si>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</si>
  <si>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</si>
  <si>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</si>
  <si>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</si>
  <si>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</si>
  <si>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</si>
  <si>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</si>
  <si>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</si>
  <si>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</si>
  <si>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</si>
  <si>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</si>
  <si>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</si>
  <si>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</si>
  <si>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</si>
  <si>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</si>
  <si>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</si>
  <si>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</si>
  <si>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</si>
  <si>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</si>
  <si>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</si>
  <si>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</si>
  <si>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</si>
  <si>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</si>
  <si>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</si>
  <si>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</si>
  <si>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</si>
  <si>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</si>
  <si>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</si>
  <si>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</si>
  <si>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</si>
  <si>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</si>
  <si>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</si>
  <si>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</si>
  <si>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</si>
  <si>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</si>
  <si>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</si>
  <si>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</si>
  <si>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</si>
  <si>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</si>
  <si>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</si>
  <si>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</si>
  <si>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</si>
  <si>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</si>
  <si>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</si>
  <si>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</si>
  <si>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</si>
  <si>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</si>
  <si>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</si>
  <si>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</si>
  <si>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</si>
  <si>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</si>
  <si>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</si>
  <si>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</si>
  <si>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</si>
  <si>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</si>
  <si>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</si>
  <si>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</si>
  <si>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</si>
  <si>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</si>
  <si>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</si>
  <si>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</si>
  <si>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</si>
  <si>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</si>
  <si>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</si>
  <si>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</si>
  <si>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</si>
  <si>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</si>
  <si>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</si>
  <si>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</si>
  <si>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</si>
  <si>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</si>
  <si>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</si>
  <si>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</si>
  <si>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</si>
  <si>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</si>
  <si>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</si>
  <si>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</si>
  <si>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</si>
  <si>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</si>
  <si>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</si>
  <si>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</si>
  <si>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</si>
  <si>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</si>
  <si>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</si>
  <si>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</si>
  <si>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</si>
  <si>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</si>
  <si>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</si>
  <si>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</si>
  <si>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</si>
  <si>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</si>
  <si>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</si>
  <si>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</si>
  <si>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</si>
  <si>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</si>
  <si>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</si>
  <si>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</si>
  <si>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</si>
  <si>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</si>
  <si>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</si>
  <si>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</si>
  <si>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</si>
  <si>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</si>
  <si>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</si>
  <si>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</si>
  <si>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</si>
  <si>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</si>
  <si>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</si>
  <si>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</si>
  <si>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</si>
  <si>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</si>
  <si>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</si>
  <si>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</si>
  <si>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</si>
  <si>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</si>
  <si>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</si>
  <si>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</si>
  <si>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</si>
  <si>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</si>
  <si>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</si>
  <si>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</si>
  <si>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</si>
  <si>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</si>
  <si>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</si>
  <si>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</si>
  <si>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</si>
  <si>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</si>
  <si>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</si>
  <si>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</si>
  <si>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</si>
  <si>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</si>
  <si>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</si>
  <si>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</si>
  <si>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</si>
  <si>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</si>
  <si>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</si>
  <si>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</si>
  <si>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</si>
  <si>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</si>
  <si>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</si>
  <si>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</si>
  <si>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</si>
  <si>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</si>
  <si>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</si>
  <si>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</si>
  <si>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</si>
  <si>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</si>
  <si>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</si>
  <si>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</si>
  <si>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</si>
  <si>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</si>
  <si>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</si>
  <si>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</si>
  <si>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</si>
  <si>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</si>
  <si>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</si>
  <si>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</si>
  <si>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</si>
  <si>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</si>
  <si>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</si>
  <si>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</si>
  <si>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</si>
  <si>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</si>
  <si>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</si>
  <si>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</si>
  <si>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</si>
  <si>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</si>
  <si>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</si>
  <si>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</si>
  <si>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</si>
  <si>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</si>
  <si>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</si>
  <si>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</si>
  <si>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</si>
  <si>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</si>
  <si>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</si>
  <si>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</si>
  <si>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</si>
  <si>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</si>
  <si>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</si>
  <si>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</si>
  <si>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</si>
  <si>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</si>
  <si>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</si>
  <si>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</si>
  <si>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</si>
  <si>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</si>
  <si>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</si>
  <si>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</si>
  <si>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</si>
  <si>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</si>
  <si>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</si>
  <si>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</si>
  <si>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</si>
  <si>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</si>
  <si>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</si>
  <si>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</si>
  <si>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</si>
  <si>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</si>
  <si>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</si>
  <si>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</si>
  <si>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</si>
  <si>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</si>
  <si>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</si>
  <si>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</si>
  <si>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</si>
  <si>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</si>
  <si>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</si>
  <si>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</si>
  <si>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</si>
  <si>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</si>
  <si>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</si>
  <si>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</si>
  <si>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</si>
  <si>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</si>
  <si>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</si>
  <si>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</si>
  <si>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</si>
  <si>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</si>
  <si>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</si>
  <si>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</si>
  <si>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</si>
  <si>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</si>
  <si>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</si>
  <si>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</si>
  <si>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</si>
  <si>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</si>
  <si>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</si>
  <si>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</si>
  <si>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</si>
  <si>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</si>
  <si>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</si>
  <si>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</si>
  <si>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</si>
  <si>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</si>
  <si>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</si>
  <si>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</si>
  <si>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</si>
  <si>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</si>
  <si>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</si>
  <si>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</si>
  <si>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</si>
  <si>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</si>
  <si>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</si>
  <si>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</si>
  <si>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</si>
  <si>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</si>
  <si>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</si>
  <si>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</si>
  <si>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</si>
  <si>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</si>
  <si>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</si>
  <si>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</si>
  <si>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</si>
  <si>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</si>
  <si>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</si>
  <si>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</si>
  <si>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</si>
  <si>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</si>
  <si>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</si>
  <si>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</si>
  <si>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</si>
  <si>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</si>
  <si>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</si>
  <si>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</si>
  <si>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</si>
  <si>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</si>
  <si>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</si>
  <si>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</si>
  <si>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</si>
  <si>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</si>
  <si>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</si>
  <si>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</si>
  <si>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</si>
  <si>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</si>
  <si>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</si>
  <si>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</si>
  <si>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</si>
  <si>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</si>
  <si>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</si>
  <si>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</si>
  <si>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</si>
  <si>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</si>
  <si>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</si>
  <si>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</si>
  <si>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</si>
  <si>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</si>
  <si>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</si>
  <si>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</si>
  <si>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</si>
  <si>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</si>
  <si>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</si>
  <si>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</si>
  <si>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</si>
  <si>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</si>
  <si>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</si>
  <si>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</si>
  <si>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</si>
  <si>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</si>
  <si>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</si>
  <si>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</si>
  <si>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</si>
  <si>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</si>
  <si>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</si>
  <si>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</si>
  <si>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</si>
  <si>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</si>
  <si>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</si>
  <si>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</si>
  <si>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</si>
  <si>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</si>
  <si>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</si>
  <si>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</si>
  <si>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</si>
  <si>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</si>
  <si>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</si>
  <si>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</si>
  <si>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</si>
  <si>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</si>
  <si>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</si>
  <si>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</si>
  <si>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</si>
  <si>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</si>
  <si>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</si>
  <si>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</si>
  <si>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</si>
  <si>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</si>
  <si>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</si>
  <si>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</si>
  <si>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</si>
  <si>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</si>
  <si>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</si>
  <si>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</si>
  <si>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</si>
  <si>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</si>
  <si>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</si>
  <si>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</si>
  <si>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</si>
  <si>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</si>
  <si>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</si>
  <si>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</si>
  <si>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</si>
  <si>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</si>
  <si>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</si>
  <si>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</si>
  <si>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</si>
  <si>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</si>
  <si>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</si>
  <si>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</si>
  <si>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</si>
  <si>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</si>
  <si>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</si>
  <si>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</si>
  <si>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</si>
  <si>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</si>
  <si>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</si>
  <si>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</si>
  <si>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</si>
  <si>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</si>
  <si>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</si>
  <si>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</si>
  <si>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</si>
  <si>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</si>
  <si>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</si>
  <si>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</si>
  <si>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</si>
  <si>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</si>
  <si>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</si>
  <si>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</si>
  <si>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</si>
  <si>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</si>
  <si>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</si>
  <si>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</si>
  <si>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</si>
  <si>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</si>
  <si>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</si>
  <si>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</si>
  <si>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</si>
  <si>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</si>
  <si>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</si>
  <si>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</si>
  <si>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</si>
  <si>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</si>
  <si>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</si>
  <si>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</si>
  <si>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</si>
  <si>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</si>
  <si>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</si>
  <si>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</si>
  <si>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</si>
  <si>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</si>
  <si>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</si>
  <si>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</si>
  <si>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</si>
  <si>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</si>
  <si>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</si>
  <si>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</si>
  <si>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</si>
  <si>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</si>
  <si>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</si>
  <si>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</si>
  <si>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</si>
  <si>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</si>
  <si>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</si>
  <si>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</si>
  <si>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</si>
  <si>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</si>
  <si>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</si>
  <si>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</si>
  <si>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</si>
  <si>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</si>
  <si>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</si>
  <si>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</si>
  <si>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</si>
  <si>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</si>
  <si>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</si>
  <si>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</si>
  <si>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</si>
  <si>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</si>
  <si>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</si>
  <si>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</si>
  <si>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</si>
  <si>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</si>
  <si>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</si>
  <si>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</si>
  <si>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</si>
  <si>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</si>
  <si>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</si>
  <si>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</si>
  <si>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</si>
  <si>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</si>
  <si>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</si>
  <si>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</si>
  <si>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</si>
  <si>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</si>
  <si>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</si>
  <si>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</si>
  <si>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</si>
  <si>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</si>
  <si>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</si>
  <si>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</si>
  <si>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</si>
  <si>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</si>
  <si>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</si>
  <si>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</si>
  <si>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</si>
  <si>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</si>
  <si>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</si>
  <si>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</si>
  <si>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</si>
  <si>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</si>
  <si>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</si>
  <si>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</si>
  <si>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</si>
  <si>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</si>
  <si>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</si>
  <si>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</si>
  <si>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</si>
  <si>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</si>
  <si>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</si>
  <si>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</si>
  <si>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</si>
  <si>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</si>
  <si>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</si>
  <si>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</si>
  <si>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</si>
  <si>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</si>
  <si>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</si>
  <si>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</si>
  <si>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</si>
  <si>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</si>
  <si>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</si>
  <si>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</si>
  <si>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</si>
  <si>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</si>
  <si>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</si>
  <si>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</si>
  <si>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</si>
  <si>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</si>
  <si>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</si>
  <si>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</si>
  <si>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</si>
  <si>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</si>
  <si>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</si>
  <si>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</si>
  <si>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</si>
  <si>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</si>
  <si>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</si>
  <si>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</si>
  <si>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</si>
  <si>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</si>
  <si>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</si>
  <si>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</si>
  <si>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</si>
  <si>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</si>
  <si>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</si>
  <si>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</si>
  <si>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</si>
  <si>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</si>
  <si>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</si>
  <si>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</si>
  <si>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</si>
  <si>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</si>
  <si>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</si>
  <si>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</si>
  <si>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</si>
  <si>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</si>
  <si>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</si>
  <si>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</si>
  <si>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</si>
  <si>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</si>
  <si>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</si>
  <si>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</si>
  <si>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</si>
  <si>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</si>
  <si>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</si>
  <si>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</si>
  <si>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</si>
  <si>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</si>
  <si>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</si>
  <si>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</si>
  <si>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</si>
  <si>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</si>
  <si>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</si>
  <si>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</si>
  <si>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</si>
  <si>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</si>
  <si>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</si>
  <si>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</si>
  <si>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</si>
  <si>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</si>
  <si>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</si>
  <si>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</si>
  <si>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</si>
  <si>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</si>
  <si>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</si>
  <si>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</si>
  <si>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</si>
  <si>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</si>
  <si>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</si>
  <si>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</si>
  <si>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</si>
  <si>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</si>
  <si>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</si>
  <si>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</si>
  <si>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</si>
  <si>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</si>
  <si>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</si>
  <si>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</si>
  <si>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</si>
  <si>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</si>
  <si>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</si>
  <si>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</si>
  <si>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</si>
  <si>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</si>
  <si>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</si>
  <si>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</si>
  <si>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</si>
  <si>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</si>
  <si>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</si>
  <si>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</si>
  <si>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</si>
  <si>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</si>
  <si>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</si>
  <si>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</si>
  <si>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</si>
  <si>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</si>
  <si>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</si>
  <si>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</si>
  <si>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</si>
  <si>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</si>
  <si>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</si>
  <si>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</si>
  <si>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</si>
  <si>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</si>
  <si>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</si>
  <si>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</si>
  <si>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</si>
  <si>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</si>
  <si>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</si>
  <si>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</si>
  <si>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</si>
  <si>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</si>
  <si>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</si>
  <si>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</si>
  <si>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</si>
  <si>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</si>
  <si>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</si>
  <si>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</si>
  <si>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</si>
  <si>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</si>
  <si>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</si>
  <si>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</si>
  <si>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</si>
  <si>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</si>
  <si>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</si>
  <si>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</si>
  <si>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</si>
  <si>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</si>
  <si>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</si>
  <si>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</si>
  <si>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</si>
  <si>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</si>
  <si>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</si>
  <si>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</si>
  <si>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</si>
  <si>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</si>
  <si>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</si>
  <si>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</si>
  <si>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</si>
  <si>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</si>
  <si>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</si>
  <si>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</si>
  <si>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</si>
  <si>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</si>
  <si>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</si>
  <si>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</si>
  <si>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</si>
  <si>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</si>
  <si>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</si>
  <si>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</si>
  <si>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</si>
  <si>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</si>
  <si>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</si>
  <si>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</si>
  <si>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</si>
  <si>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</si>
  <si>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</si>
  <si>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</si>
  <si>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</si>
  <si>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</si>
  <si>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</si>
  <si>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</si>
  <si>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</si>
  <si>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</si>
  <si>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</si>
  <si>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</si>
  <si>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</si>
  <si>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</si>
  <si>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</si>
  <si>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</si>
  <si>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</si>
  <si>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</si>
  <si>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</si>
  <si>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</si>
  <si>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</si>
  <si>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</si>
  <si>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</si>
  <si>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</si>
  <si>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</si>
  <si>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</si>
  <si>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</si>
  <si>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</si>
  <si>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</si>
  <si>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</si>
  <si>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</si>
  <si>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</si>
  <si>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</si>
  <si>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</si>
  <si>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</si>
  <si>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</si>
  <si>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</si>
  <si>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</si>
  <si>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</si>
  <si>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</si>
  <si>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</si>
  <si>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</si>
  <si>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</si>
  <si>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</si>
  <si>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</si>
  <si>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</si>
  <si>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</si>
  <si>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</si>
  <si>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</si>
  <si>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</si>
  <si>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</si>
  <si>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</si>
  <si>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</si>
  <si>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</si>
  <si>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</si>
  <si>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</si>
  <si>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</si>
  <si>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</si>
  <si>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</si>
  <si>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</si>
  <si>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</si>
  <si>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</si>
  <si>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</si>
  <si>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</si>
  <si>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</si>
  <si>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</si>
  <si>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</si>
  <si>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</si>
  <si>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</si>
  <si>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</si>
  <si>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</si>
  <si>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</si>
  <si>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</si>
  <si>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</si>
  <si>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</si>
  <si>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</si>
  <si>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</si>
  <si>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</si>
  <si>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</si>
  <si>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</si>
  <si>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</si>
  <si>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</si>
  <si>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</si>
  <si>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</si>
  <si>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</si>
  <si>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</si>
  <si>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</si>
  <si>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</si>
  <si>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</si>
  <si>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</si>
  <si>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</si>
  <si>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</si>
  <si>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</si>
  <si>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</si>
  <si>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</si>
  <si>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</si>
  <si>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</si>
  <si>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</si>
  <si>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</si>
  <si>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</si>
  <si>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</si>
  <si>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</si>
  <si>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</si>
  <si>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</si>
  <si>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</si>
  <si>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</si>
  <si>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</si>
  <si>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</si>
  <si>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</si>
  <si>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</si>
  <si>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</si>
  <si>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</si>
  <si>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</si>
  <si>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</si>
  <si>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</si>
  <si>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</si>
  <si>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</si>
  <si>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</si>
  <si>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</si>
  <si>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</si>
  <si>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</si>
  <si>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</si>
  <si>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</si>
  <si>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</si>
  <si>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</si>
  <si>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</si>
  <si>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</si>
  <si>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</si>
  <si>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</si>
  <si>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</si>
  <si>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</si>
  <si>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</si>
  <si>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</si>
  <si>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</si>
  <si>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</si>
  <si>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</si>
  <si>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</si>
  <si>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</si>
  <si>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</si>
  <si>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</si>
  <si>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</si>
  <si>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</si>
  <si>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</si>
  <si>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</si>
  <si>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</si>
  <si>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</si>
  <si>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</si>
  <si>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</si>
  <si>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</si>
  <si>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</si>
  <si>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</si>
  <si>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</si>
  <si>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</si>
  <si>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</si>
  <si>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</si>
  <si>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</si>
  <si>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</si>
  <si>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</si>
  <si>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</si>
  <si>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</si>
  <si>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</si>
  <si>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</si>
  <si>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</si>
  <si>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</si>
  <si>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</si>
  <si>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</si>
  <si>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</si>
  <si>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</si>
  <si>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</si>
  <si>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</si>
  <si>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</si>
  <si>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</si>
  <si>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</si>
  <si>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</si>
  <si>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</si>
  <si>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</si>
  <si>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</si>
  <si>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</si>
  <si>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</si>
  <si>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</si>
  <si>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</si>
  <si>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</si>
  <si>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</si>
  <si>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</si>
  <si>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</si>
  <si>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</si>
  <si>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</si>
  <si>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</si>
  <si>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</si>
  <si>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</si>
  <si>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</si>
  <si>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</si>
  <si>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</si>
  <si>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</si>
  <si>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</si>
  <si>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</si>
  <si>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</si>
  <si>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</si>
  <si>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</si>
  <si>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</si>
  <si>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</si>
  <si>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</si>
  <si>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</si>
  <si>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</si>
  <si>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</si>
  <si>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</si>
  <si>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</si>
  <si>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</si>
  <si>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</si>
  <si>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</si>
  <si>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</si>
  <si>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</si>
  <si>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</si>
  <si>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</si>
  <si>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</si>
  <si>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</si>
  <si>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</si>
  <si>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</si>
  <si>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</si>
  <si>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</si>
  <si>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</si>
  <si>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</si>
  <si>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</si>
  <si>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</si>
  <si>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</si>
  <si>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</si>
  <si>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</si>
  <si>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</si>
  <si>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</si>
  <si>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</si>
  <si>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</si>
  <si>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</si>
  <si>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</si>
  <si>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</si>
  <si>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</si>
  <si>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</si>
  <si>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</si>
  <si>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</si>
  <si>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</si>
  <si>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</si>
  <si>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</si>
  <si>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</si>
  <si>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</si>
  <si>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</si>
  <si>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</si>
  <si>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</si>
  <si>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</si>
  <si>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</si>
  <si>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</si>
  <si>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</si>
  <si>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</si>
  <si>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</si>
  <si>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</si>
  <si>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</si>
  <si>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</si>
  <si>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</si>
  <si>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</si>
  <si>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</si>
  <si>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</si>
  <si>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</si>
  <si>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</si>
  <si>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</si>
  <si>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</si>
  <si>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</si>
  <si>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</si>
  <si>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</si>
  <si>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</si>
  <si>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</si>
  <si>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</si>
  <si>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</si>
  <si>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</si>
  <si>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</si>
  <si>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</si>
  <si>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</si>
  <si>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</si>
  <si>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</si>
  <si>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</si>
  <si>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</si>
  <si>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</si>
  <si>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</si>
  <si>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</si>
  <si>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</si>
  <si>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</si>
  <si>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</si>
  <si>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</si>
  <si>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</si>
  <si>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</si>
  <si>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</si>
  <si>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</si>
  <si>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</si>
  <si>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</si>
  <si>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</si>
  <si>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</si>
  <si>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</si>
  <si>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</si>
  <si>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</si>
  <si>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</si>
  <si>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</si>
  <si>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</si>
  <si>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</si>
  <si>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</si>
  <si>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</si>
  <si>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</si>
  <si>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</si>
  <si>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</si>
  <si>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</si>
  <si>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</si>
  <si>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</si>
  <si>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</si>
  <si>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</si>
  <si>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</si>
  <si>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</si>
  <si>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</si>
  <si>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</si>
  <si>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</si>
  <si>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</si>
  <si>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</si>
  <si>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</si>
  <si>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</si>
  <si>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</si>
  <si>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</si>
  <si>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</si>
  <si>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</si>
  <si>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</si>
  <si>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</si>
  <si>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</si>
  <si>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</si>
  <si>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</si>
  <si>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</si>
  <si>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</si>
  <si>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</si>
  <si>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</si>
  <si>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</si>
  <si>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</si>
  <si>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</si>
  <si>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</si>
  <si>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</si>
  <si>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</si>
  <si>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</si>
  <si>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</si>
  <si>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</si>
  <si>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</si>
  <si>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</si>
  <si>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</si>
  <si>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</si>
  <si>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</si>
  <si>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</si>
  <si>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</si>
  <si>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</si>
  <si>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</si>
  <si>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</si>
  <si>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</si>
  <si>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</si>
  <si>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</si>
  <si>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</si>
  <si>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</si>
  <si>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</si>
  <si>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</si>
  <si>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</si>
  <si>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</si>
  <si>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</si>
  <si>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</si>
  <si>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</si>
  <si>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</si>
  <si>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</si>
  <si>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</si>
  <si>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</si>
  <si>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</si>
  <si>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</si>
  <si>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</si>
  <si>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</si>
  <si>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</si>
  <si>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</si>
  <si>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</si>
  <si>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</si>
  <si>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</si>
  <si>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</si>
  <si>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</si>
  <si>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</si>
  <si>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</si>
  <si>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</si>
  <si>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</si>
  <si>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</si>
  <si>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</si>
  <si>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</si>
  <si>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</si>
  <si>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</si>
  <si>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</si>
  <si>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</si>
  <si>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</si>
  <si>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</si>
  <si>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</si>
  <si>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</si>
  <si>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</si>
  <si>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</si>
  <si>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</si>
  <si>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</si>
  <si>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</si>
  <si>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</si>
  <si>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</si>
  <si>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</si>
  <si>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</si>
  <si>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</si>
  <si>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</si>
  <si>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</si>
  <si>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</si>
  <si>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</si>
  <si>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</si>
  <si>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</si>
  <si>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</si>
  <si>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</si>
  <si>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</si>
  <si>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</si>
  <si>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</si>
  <si>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</si>
  <si>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</si>
  <si>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</si>
  <si>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</si>
  <si>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</si>
  <si>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</si>
  <si>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</si>
  <si>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</si>
  <si>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</si>
  <si>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</si>
  <si>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</si>
  <si>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</si>
  <si>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</si>
  <si>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</si>
  <si>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</si>
  <si>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</si>
  <si>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</si>
  <si>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</si>
  <si>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</si>
  <si>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</si>
  <si>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</si>
  <si>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</si>
  <si>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</si>
  <si>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</si>
  <si>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</si>
  <si>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</si>
  <si>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</si>
  <si>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</si>
  <si>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</si>
  <si>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</si>
  <si>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</si>
  <si>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</si>
  <si>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</si>
  <si>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</si>
  <si>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</si>
  <si>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</si>
  <si>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</si>
  <si>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</si>
  <si>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</si>
  <si>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</si>
  <si>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</si>
  <si>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</si>
  <si>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</si>
  <si>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</si>
  <si>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</si>
  <si>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</si>
  <si>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</si>
  <si>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</si>
  <si>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</si>
  <si>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</si>
  <si>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</si>
  <si>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</si>
  <si>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</si>
  <si>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</si>
  <si>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</si>
  <si>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</si>
  <si>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</si>
  <si>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</si>
  <si>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</si>
  <si>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</si>
  <si>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</si>
  <si>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</si>
  <si>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</si>
  <si>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</si>
  <si>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</si>
  <si>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</si>
  <si>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</si>
  <si>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</si>
  <si>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</si>
  <si>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</si>
  <si>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</si>
  <si>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</si>
  <si>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</si>
  <si>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</si>
  <si>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</si>
  <si>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</si>
  <si>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</si>
  <si>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</si>
  <si>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</si>
  <si>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</si>
  <si>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</si>
  <si>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</si>
  <si>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</si>
  <si>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</si>
  <si>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</si>
  <si>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</si>
  <si>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</si>
  <si>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</si>
  <si>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</si>
  <si>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</si>
  <si>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</si>
  <si>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</si>
  <si>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</si>
  <si>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</si>
  <si>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</si>
  <si>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</si>
  <si>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</si>
  <si>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</si>
  <si>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</si>
  <si>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</si>
  <si>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</si>
  <si>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</si>
  <si>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</si>
  <si>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</si>
  <si>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</si>
  <si>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</si>
  <si>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</si>
  <si>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</si>
  <si>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</si>
  <si>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</si>
  <si>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</si>
  <si>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</si>
  <si>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</si>
  <si>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</si>
  <si>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</si>
  <si>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</si>
  <si>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</si>
  <si>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</si>
  <si>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</si>
  <si>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</si>
  <si>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</si>
  <si>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</si>
  <si>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</si>
  <si>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</si>
  <si>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</si>
  <si>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</si>
  <si>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</si>
  <si>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</si>
  <si>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</si>
  <si>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</si>
  <si>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</si>
  <si>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</si>
  <si>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</si>
  <si>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</si>
  <si>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</si>
  <si>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</si>
  <si>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</si>
  <si>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</si>
  <si>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</si>
  <si>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</si>
  <si>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</si>
  <si>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</si>
  <si>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</si>
  <si>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</si>
  <si>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</si>
  <si>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</si>
  <si>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</si>
  <si>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</si>
  <si>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</si>
  <si>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</si>
  <si>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</si>
  <si>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</si>
  <si>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</si>
  <si>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</si>
  <si>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</si>
  <si>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</si>
  <si>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</si>
  <si>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</si>
  <si>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</si>
  <si>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</si>
  <si>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</si>
  <si>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</si>
  <si>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</si>
  <si>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</si>
  <si>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</si>
  <si>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</si>
  <si>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</si>
  <si>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</si>
  <si>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</si>
  <si>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</si>
  <si>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</si>
  <si>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</si>
  <si>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</si>
  <si>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</si>
  <si>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</si>
  <si>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</si>
  <si>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</si>
  <si>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</si>
  <si>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</si>
  <si>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</si>
  <si>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</si>
  <si>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</si>
  <si>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</si>
  <si>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</si>
  <si>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</si>
  <si>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</si>
  <si>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</si>
  <si>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</si>
  <si>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</si>
  <si>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</si>
  <si>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</si>
  <si>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</si>
  <si>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</si>
  <si>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</si>
  <si>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</si>
  <si>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</si>
  <si>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</si>
  <si>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</si>
  <si>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</si>
  <si>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</si>
  <si>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</si>
  <si>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</si>
  <si>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</si>
  <si>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</si>
  <si>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</si>
  <si>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</si>
  <si>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</si>
  <si>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</si>
  <si>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</si>
  <si>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</si>
  <si>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</si>
  <si>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</si>
  <si>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</si>
  <si>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</si>
  <si>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</si>
  <si>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</si>
  <si>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</si>
  <si>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</si>
  <si>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</si>
  <si>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</si>
  <si>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</si>
  <si>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</si>
  <si>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</si>
  <si>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</si>
  <si>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</si>
  <si>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</si>
  <si>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</si>
  <si>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</si>
  <si>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</si>
  <si>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</si>
  <si>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</si>
  <si>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</si>
  <si>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</si>
  <si>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</si>
  <si>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</si>
  <si>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</si>
  <si>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</si>
  <si>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</si>
  <si>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</si>
  <si>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</si>
  <si>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</si>
  <si>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</si>
  <si>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</si>
  <si>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</si>
  <si>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</si>
  <si>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</si>
  <si>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</si>
  <si>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</si>
  <si>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</si>
  <si>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</si>
  <si>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</si>
  <si>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</si>
  <si>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</si>
  <si>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</si>
  <si>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</si>
  <si>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</si>
  <si>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</si>
  <si>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</si>
  <si>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</si>
  <si>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</si>
  <si>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</si>
  <si>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</si>
  <si>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</si>
  <si>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</si>
  <si>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</si>
  <si>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</si>
  <si>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</si>
  <si>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</si>
  <si>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</si>
  <si>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</si>
  <si>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</si>
  <si>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</si>
  <si>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</si>
  <si>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</si>
  <si>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</si>
  <si>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</si>
  <si>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</si>
  <si>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</si>
  <si>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</si>
  <si>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</si>
  <si>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</si>
  <si>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</si>
  <si>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</si>
  <si>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</si>
  <si>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</si>
  <si>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</si>
  <si>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</si>
  <si>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</si>
  <si>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</si>
  <si>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</si>
  <si>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</si>
  <si>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</si>
  <si>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</si>
  <si>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</si>
  <si>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</si>
  <si>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</si>
  <si>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</si>
  <si>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</si>
  <si>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</si>
  <si>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</si>
  <si>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</si>
  <si>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</si>
  <si>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</si>
  <si>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</si>
  <si>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</si>
  <si>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</si>
  <si>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</si>
  <si>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</si>
  <si>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</si>
  <si>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</si>
  <si>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</si>
  <si>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</si>
  <si>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</si>
  <si>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</si>
  <si>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</si>
  <si>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</si>
  <si>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</si>
  <si>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</si>
  <si>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</si>
  <si>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</si>
  <si>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</si>
  <si>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</si>
  <si>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</si>
  <si>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</si>
  <si>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</si>
  <si>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</si>
  <si>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</si>
  <si>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</si>
  <si>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</si>
  <si>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</si>
  <si>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</si>
  <si>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</si>
  <si>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</si>
  <si>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</si>
  <si>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</si>
  <si>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</si>
  <si>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</si>
  <si>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</si>
  <si>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</si>
  <si>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</si>
  <si>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</si>
  <si>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</si>
  <si>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</si>
  <si>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</si>
  <si>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</si>
  <si>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</si>
  <si>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</si>
  <si>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</si>
  <si>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</si>
  <si>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</si>
  <si>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</si>
  <si>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</si>
  <si>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</si>
  <si>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</si>
  <si>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</si>
  <si>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</si>
  <si>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</si>
  <si>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</si>
  <si>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</si>
  <si>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</si>
  <si>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</si>
  <si>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</si>
  <si>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</si>
  <si>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</si>
  <si>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</si>
  <si>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</si>
  <si>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</si>
  <si>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</si>
  <si>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</si>
  <si>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</si>
  <si>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</si>
  <si>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</si>
  <si>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</si>
  <si>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</si>
  <si>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</si>
  <si>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</si>
  <si>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</si>
  <si>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</si>
  <si>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</si>
  <si>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</si>
  <si>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</si>
  <si>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</si>
  <si>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</si>
  <si>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</si>
  <si>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</si>
  <si>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</si>
  <si>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</si>
  <si>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</si>
  <si>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</si>
  <si>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</si>
  <si>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</si>
  <si>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</si>
  <si>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</si>
  <si>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</si>
  <si>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</si>
  <si>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</si>
  <si>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</si>
  <si>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</si>
  <si>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</si>
  <si>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</si>
  <si>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</si>
  <si>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</si>
  <si>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</si>
  <si>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</si>
  <si>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</si>
  <si>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</si>
  <si>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</si>
  <si>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</si>
  <si>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</si>
  <si>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</si>
  <si>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</si>
  <si>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</si>
  <si>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</si>
  <si>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</si>
  <si>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</si>
  <si>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</si>
  <si>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</si>
  <si>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</si>
  <si>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</si>
  <si>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</si>
  <si>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</si>
  <si>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</si>
  <si>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</si>
  <si>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</si>
  <si>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</si>
  <si>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</si>
  <si>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</si>
  <si>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</si>
  <si>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</si>
  <si>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</si>
  <si>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</si>
  <si>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</si>
  <si>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</si>
  <si>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</si>
  <si>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</si>
  <si>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</si>
  <si>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</si>
  <si>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</si>
  <si>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</si>
  <si>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</si>
  <si>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</si>
  <si>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</si>
  <si>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</si>
  <si>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</si>
  <si>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</si>
  <si>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</si>
  <si>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</si>
  <si>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</si>
  <si>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</si>
  <si>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</si>
  <si>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</si>
  <si>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</si>
  <si>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</si>
  <si>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</si>
  <si>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</si>
  <si>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</si>
  <si>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</si>
  <si>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</si>
  <si>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</si>
  <si>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</si>
  <si>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</si>
  <si>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</si>
  <si>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</si>
  <si>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</si>
  <si>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</si>
  <si>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</si>
  <si>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</si>
  <si>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</si>
  <si>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</si>
  <si>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</si>
  <si>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</si>
  <si>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</si>
  <si>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</si>
  <si>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</si>
  <si>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</si>
  <si>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</si>
  <si>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</si>
  <si>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</si>
  <si>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</si>
  <si>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</si>
  <si>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</si>
  <si>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</si>
  <si>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</si>
  <si>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</si>
  <si>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</si>
  <si>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</si>
  <si>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</si>
  <si>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</si>
  <si>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</si>
  <si>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</si>
  <si>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</si>
  <si>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</si>
  <si>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</si>
  <si>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</si>
  <si>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</si>
  <si>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</si>
  <si>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</si>
  <si>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</si>
  <si>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</si>
  <si>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</si>
  <si>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</si>
  <si>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</si>
  <si>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</si>
  <si>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</si>
  <si>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</si>
  <si>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</si>
  <si>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</si>
  <si>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</si>
  <si>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</si>
  <si>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</si>
  <si>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</si>
  <si>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</si>
  <si>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</si>
  <si>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</si>
  <si>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</si>
  <si>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</si>
  <si>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</si>
  <si>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</si>
  <si>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</si>
  <si>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</si>
  <si>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</si>
  <si>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</si>
  <si>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</si>
  <si>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</si>
  <si>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</si>
  <si>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</si>
  <si>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</si>
  <si>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</si>
  <si>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</si>
  <si>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</si>
  <si>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</si>
  <si>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</si>
  <si>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</si>
  <si>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</si>
  <si>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</si>
  <si>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</si>
  <si>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</si>
  <si>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</si>
  <si>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</si>
  <si>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</si>
  <si>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</si>
  <si>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</si>
  <si>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</si>
  <si>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</si>
  <si>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</si>
  <si>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</si>
  <si>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</si>
  <si>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</si>
  <si>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</si>
  <si>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</si>
  <si>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</si>
  <si>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</si>
  <si>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</si>
  <si>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</si>
  <si>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</si>
  <si>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</si>
  <si>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</si>
  <si>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</si>
  <si>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</si>
  <si>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</si>
  <si>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</si>
  <si>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</si>
  <si>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</si>
  <si>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</si>
  <si>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</si>
  <si>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</si>
  <si>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</si>
  <si>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</si>
  <si>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</si>
  <si>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</si>
  <si>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</si>
  <si>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</si>
  <si>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</si>
  <si>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</si>
  <si>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</si>
  <si>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</si>
  <si>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</si>
  <si>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</si>
  <si>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</si>
  <si>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</si>
  <si>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</si>
  <si>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</si>
  <si>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</si>
  <si>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</si>
  <si>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</si>
  <si>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</si>
  <si>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</si>
  <si>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</si>
  <si>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</si>
  <si>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</si>
  <si>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</si>
  <si>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</si>
  <si>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</si>
  <si>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</si>
  <si>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</si>
  <si>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</si>
  <si>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</si>
  <si>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</si>
  <si>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</si>
  <si>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</si>
  <si>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</si>
  <si>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</si>
  <si>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</si>
  <si>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</si>
  <si>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</si>
  <si>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</si>
  <si>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</si>
  <si>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</si>
  <si>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</si>
  <si>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</si>
  <si>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</si>
  <si>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</si>
  <si>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</si>
  <si>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</si>
  <si>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</si>
  <si>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</si>
  <si>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</si>
  <si>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</si>
  <si>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</si>
  <si>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</si>
  <si>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</si>
  <si>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</si>
  <si>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</si>
  <si>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</si>
  <si>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</si>
  <si>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</si>
  <si>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</si>
  <si>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</si>
  <si>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</si>
  <si>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</si>
  <si>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</si>
  <si>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</si>
  <si>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</si>
  <si>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</si>
  <si>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</si>
  <si>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</si>
  <si>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</si>
  <si>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</si>
  <si>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</si>
  <si>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</si>
  <si>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</si>
  <si>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</si>
  <si>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</si>
  <si>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</si>
  <si>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</si>
  <si>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</si>
  <si>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</si>
  <si>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</si>
  <si>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</si>
  <si>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</si>
  <si>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</si>
  <si>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</si>
  <si>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</si>
  <si>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</si>
  <si>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</si>
  <si>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</si>
  <si>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</si>
  <si>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</si>
  <si>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</si>
  <si>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</si>
  <si>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</si>
  <si>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</si>
  <si>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</si>
  <si>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</si>
  <si>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</si>
  <si>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</si>
  <si>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</si>
  <si>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</si>
  <si>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</si>
  <si>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</si>
  <si>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</si>
  <si>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</si>
  <si>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</si>
  <si>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</si>
  <si>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</si>
  <si>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</si>
  <si>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</si>
  <si>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</si>
  <si>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</si>
  <si>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</si>
  <si>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</si>
  <si>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</si>
  <si>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</si>
  <si>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</si>
  <si>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</si>
  <si>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</si>
  <si>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</si>
  <si>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</si>
  <si>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</si>
  <si>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</si>
  <si>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</si>
  <si>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</si>
  <si>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</si>
  <si>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</si>
  <si>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</si>
  <si>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</si>
  <si>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</si>
  <si>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</si>
  <si>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</si>
  <si>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</si>
  <si>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</si>
  <si>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</si>
  <si>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</si>
  <si>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</si>
  <si>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</si>
  <si>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</si>
  <si>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</si>
  <si>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</si>
  <si>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</si>
  <si>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</si>
  <si>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</si>
  <si>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</si>
  <si>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</si>
  <si>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</si>
  <si>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</si>
  <si>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</si>
  <si>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</si>
  <si>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</si>
  <si>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</si>
  <si>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</si>
  <si>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</si>
  <si>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</si>
  <si>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</si>
  <si>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</si>
  <si>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</si>
  <si>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</si>
  <si>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</si>
  <si>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</si>
  <si>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</si>
  <si>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</si>
  <si>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</si>
  <si>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</si>
  <si>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</si>
  <si>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</si>
  <si>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</si>
  <si>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</si>
  <si>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</si>
  <si>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</si>
  <si>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</si>
  <si>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</si>
  <si>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</si>
  <si>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</si>
  <si>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</si>
  <si>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</si>
  <si>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</si>
  <si>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</si>
  <si>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</si>
  <si>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</si>
  <si>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</si>
  <si>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</si>
  <si>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</si>
  <si>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</si>
  <si>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</si>
  <si>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</si>
  <si>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</si>
  <si>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</si>
  <si>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</si>
  <si>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</si>
  <si>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</si>
  <si>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</si>
  <si>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</si>
  <si>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</si>
  <si>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</si>
  <si>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</si>
  <si>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</si>
  <si>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</si>
  <si>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</si>
  <si>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</si>
  <si>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</si>
  <si>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</si>
  <si>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</si>
  <si>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</si>
  <si>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</si>
  <si>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</si>
  <si>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</si>
  <si>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</si>
  <si>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</si>
  <si>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</si>
  <si>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</si>
  <si>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</si>
  <si>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</si>
  <si>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</si>
  <si>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</si>
  <si>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</si>
  <si>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</si>
  <si>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</si>
  <si>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</si>
  <si>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</si>
  <si>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</si>
  <si>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</si>
  <si>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</si>
  <si>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</si>
  <si>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</si>
  <si>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</si>
  <si>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</si>
  <si>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</si>
  <si>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</si>
  <si>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</si>
  <si>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</si>
  <si>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</si>
  <si>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</si>
  <si>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</si>
  <si>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</si>
  <si>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</si>
  <si>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</si>
  <si>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</si>
  <si>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</si>
  <si>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</si>
  <si>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</si>
  <si>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</si>
  <si>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</si>
  <si>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</si>
  <si>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</si>
  <si>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</si>
  <si>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</si>
  <si>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</si>
  <si>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</si>
  <si>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</si>
  <si>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</si>
  <si>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</si>
  <si>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</si>
  <si>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</si>
  <si>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</si>
  <si>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</si>
  <si>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</si>
  <si>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</si>
  <si>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</si>
  <si>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</si>
  <si>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</si>
  <si>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</si>
  <si>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</si>
  <si>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</si>
  <si>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</si>
  <si>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</si>
  <si>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</si>
  <si>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</si>
  <si>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</si>
  <si>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</si>
  <si>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</si>
  <si>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</si>
  <si>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</si>
  <si>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</si>
  <si>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</si>
  <si>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</si>
  <si>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</si>
  <si>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</si>
  <si>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</si>
  <si>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</si>
  <si>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</si>
  <si>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</si>
  <si>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</si>
  <si>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</si>
  <si>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</si>
  <si>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</si>
  <si>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</si>
  <si>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</si>
  <si>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</si>
  <si>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</si>
  <si>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</si>
  <si>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</si>
  <si>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</si>
  <si>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</si>
  <si>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</si>
  <si>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</si>
  <si>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</si>
  <si>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</si>
  <si>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</si>
  <si>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</si>
  <si>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</si>
  <si>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</si>
  <si>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</si>
  <si>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</si>
  <si>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</si>
  <si>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</si>
  <si>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</si>
  <si>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</si>
  <si>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</si>
  <si>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</si>
  <si>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</si>
  <si>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</si>
  <si>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</si>
  <si>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</si>
  <si>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</si>
  <si>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</si>
  <si>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</si>
  <si>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</si>
  <si>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</si>
  <si>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</si>
  <si>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</si>
  <si>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</si>
  <si>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</si>
  <si>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</si>
  <si>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</si>
  <si>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</si>
  <si>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</si>
  <si>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</si>
  <si>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</si>
  <si>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</si>
  <si>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</si>
  <si>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</si>
  <si>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</si>
  <si>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</si>
  <si>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</si>
  <si>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</si>
  <si>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</si>
  <si>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</si>
  <si>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</si>
  <si>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</si>
  <si>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</si>
  <si>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</si>
  <si>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</si>
  <si>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</si>
  <si>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</si>
  <si>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</si>
  <si>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</si>
  <si>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</si>
  <si>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</si>
  <si>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</si>
  <si>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</si>
  <si>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</si>
  <si>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</si>
  <si>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</si>
  <si>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</si>
  <si>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</si>
  <si>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</si>
  <si>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</si>
  <si>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</si>
  <si>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</si>
  <si>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</si>
  <si>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</si>
  <si>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</si>
  <si>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</si>
  <si>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</si>
  <si>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</si>
  <si>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</si>
  <si>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</si>
  <si>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</si>
  <si>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</si>
  <si>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</si>
  <si>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</si>
  <si>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</si>
  <si>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</si>
  <si>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</si>
  <si>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</si>
  <si>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</si>
  <si>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</si>
  <si>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</si>
  <si>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</si>
  <si>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</si>
  <si>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</si>
  <si>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</si>
  <si>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</si>
  <si>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</si>
  <si>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</si>
  <si>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</si>
  <si>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</si>
  <si>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</si>
  <si>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</si>
  <si>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</si>
  <si>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</si>
  <si>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</si>
  <si>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</si>
  <si>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</si>
  <si>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</si>
  <si>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</si>
  <si>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</si>
  <si>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</si>
  <si>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</si>
  <si>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</si>
  <si>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</si>
  <si>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</si>
  <si>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</si>
  <si>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</si>
  <si>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</si>
  <si>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</si>
  <si>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</si>
  <si>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</si>
  <si>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</si>
  <si>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</si>
  <si>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</si>
  <si>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</si>
  <si>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</si>
  <si>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</si>
  <si>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</si>
  <si>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</si>
  <si>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</si>
  <si>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</si>
  <si>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</si>
  <si>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</si>
  <si>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</si>
  <si>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</si>
  <si>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</si>
  <si>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</si>
  <si>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</si>
  <si>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</si>
  <si>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</si>
  <si>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</si>
  <si>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</si>
  <si>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</si>
  <si>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</si>
  <si>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</si>
  <si>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</si>
  <si>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</si>
  <si>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</si>
  <si>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</si>
  <si>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</si>
  <si>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</si>
  <si>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</si>
  <si>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</si>
  <si>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</si>
  <si>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</si>
  <si>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</si>
  <si>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</si>
  <si>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</si>
  <si>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</si>
  <si>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</si>
  <si>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</si>
  <si>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</si>
  <si>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</si>
  <si>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</si>
  <si>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</si>
  <si>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</si>
  <si>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</si>
  <si>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</si>
  <si>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</si>
  <si>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</si>
  <si>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</si>
  <si>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</si>
  <si>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</si>
  <si>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</si>
  <si>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</si>
  <si>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</si>
  <si>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</si>
  <si>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</si>
  <si>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</si>
  <si>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</si>
  <si>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</si>
  <si>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</si>
  <si>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</si>
  <si>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</si>
  <si>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</si>
  <si>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</si>
  <si>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</si>
  <si>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</si>
  <si>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</si>
  <si>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</si>
  <si>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</si>
  <si>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</si>
  <si>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</si>
  <si>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</si>
  <si>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</si>
  <si>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</si>
  <si>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</si>
  <si>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</si>
  <si>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</si>
  <si>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</si>
  <si>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</si>
  <si>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</si>
  <si>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</si>
  <si>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</si>
  <si>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</si>
  <si>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</si>
  <si>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</si>
  <si>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</si>
  <si>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</si>
  <si>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</si>
  <si>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</si>
  <si>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</si>
  <si>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</si>
  <si>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</si>
  <si>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</si>
  <si>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</si>
  <si>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</si>
  <si>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</si>
  <si>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</si>
  <si>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</si>
  <si>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</si>
  <si>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</si>
  <si>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</si>
  <si>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</si>
  <si>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</si>
  <si>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</si>
  <si>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</si>
  <si>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</si>
  <si>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</si>
  <si>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</si>
  <si>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</si>
  <si>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</si>
  <si>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</si>
  <si>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</si>
  <si>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</si>
  <si>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</si>
  <si>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</si>
  <si>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</si>
  <si>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</si>
  <si>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</si>
  <si>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</si>
  <si>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</si>
  <si>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</si>
  <si>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</si>
  <si>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</si>
  <si>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</si>
  <si>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</si>
  <si>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</si>
  <si>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</si>
  <si>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</si>
  <si>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</si>
  <si>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</si>
  <si>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</si>
  <si>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</si>
  <si>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</si>
  <si>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</si>
  <si>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</si>
  <si>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</si>
  <si>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</si>
  <si>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</si>
  <si>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</si>
  <si>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</si>
  <si>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</si>
  <si>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</si>
  <si>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</si>
  <si>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</si>
  <si>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</si>
  <si>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</si>
  <si>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</si>
  <si>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</si>
  <si>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</si>
  <si>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</si>
  <si>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</si>
  <si>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</si>
  <si>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</si>
  <si>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</si>
  <si>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</si>
  <si>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</si>
  <si>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</si>
  <si>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</si>
  <si>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</si>
  <si>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</si>
  <si>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</si>
  <si>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</si>
  <si>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</si>
  <si>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</si>
  <si>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</si>
  <si>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</si>
  <si>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</si>
  <si>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</si>
  <si>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</si>
  <si>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</si>
  <si>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</si>
  <si>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</si>
  <si>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</si>
  <si>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</si>
  <si>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</si>
  <si>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</si>
  <si>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</si>
  <si>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</si>
  <si>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</si>
  <si>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</si>
  <si>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</si>
  <si>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</si>
  <si>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</si>
  <si>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</si>
  <si>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</si>
  <si>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</si>
  <si>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</si>
  <si>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</si>
  <si>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</si>
  <si>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</si>
  <si>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</si>
  <si>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</si>
  <si>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</si>
  <si>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</si>
  <si>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</si>
  <si>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</si>
  <si>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</si>
  <si>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</si>
  <si>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</si>
  <si>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</si>
  <si>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</si>
  <si>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</si>
  <si>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</si>
  <si>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</si>
  <si>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</si>
  <si>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</si>
  <si>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</si>
  <si>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</si>
  <si>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</si>
  <si>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</si>
  <si>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</si>
  <si>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</si>
  <si>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</si>
  <si>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</si>
  <si>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</si>
  <si>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</si>
  <si>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</si>
  <si>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</si>
  <si>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</si>
  <si>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</si>
  <si>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</si>
  <si>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</si>
  <si>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</si>
  <si>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</si>
  <si>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</si>
  <si>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</si>
  <si>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</si>
  <si>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</si>
  <si>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</si>
  <si>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</si>
  <si>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</si>
  <si>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</si>
  <si>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</si>
  <si>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</si>
  <si>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</si>
  <si>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</si>
  <si>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</si>
  <si>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</si>
  <si>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</si>
  <si>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</si>
  <si>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</si>
  <si>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</si>
  <si>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</si>
  <si>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</si>
  <si>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</si>
  <si>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</si>
  <si>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</si>
  <si>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</si>
  <si>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</si>
  <si>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</si>
  <si>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</si>
  <si>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</si>
  <si>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</si>
  <si>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</si>
  <si>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</si>
  <si>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</si>
  <si>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</si>
  <si>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</si>
  <si>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</si>
  <si>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</si>
  <si>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</si>
  <si>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</si>
  <si>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</si>
  <si>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</si>
  <si>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</si>
  <si>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</si>
  <si>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</si>
  <si>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</si>
  <si>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</si>
  <si>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</si>
  <si>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</si>
  <si>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</si>
  <si>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</si>
  <si>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</si>
  <si>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</si>
  <si>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</si>
  <si>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</si>
  <si>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</si>
  <si>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</si>
  <si>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</si>
  <si>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</si>
  <si>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</si>
  <si>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</si>
  <si>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</si>
  <si>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</si>
  <si>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</si>
  <si>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</si>
  <si>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</si>
  <si>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</si>
  <si>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</si>
  <si>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</si>
  <si>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</si>
  <si>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</si>
  <si>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</si>
  <si>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</si>
  <si>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</si>
  <si>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</si>
  <si>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</si>
  <si>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</si>
  <si>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</si>
  <si>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</si>
  <si>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</si>
  <si>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</si>
  <si>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</si>
  <si>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</si>
  <si>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</si>
  <si>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</si>
  <si>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</si>
  <si>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</si>
  <si>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</si>
  <si>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</si>
  <si>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</si>
  <si>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</si>
  <si>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</si>
  <si>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</si>
  <si>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</si>
  <si>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</si>
  <si>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</si>
  <si>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</si>
  <si>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</si>
  <si>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</si>
  <si>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</si>
  <si>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</si>
  <si>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</si>
  <si>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</si>
  <si>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</si>
  <si>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</si>
  <si>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</si>
  <si>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</si>
  <si>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</si>
  <si>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</si>
  <si>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</si>
  <si>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</si>
  <si>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</si>
  <si>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</si>
  <si>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</si>
  <si>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</si>
  <si>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</si>
  <si>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</si>
  <si>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</si>
  <si>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</si>
  <si>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</si>
  <si>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</si>
  <si>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</si>
  <si>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</si>
  <si>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</si>
  <si>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</si>
  <si>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</si>
  <si>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</si>
  <si>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</si>
  <si>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</si>
  <si>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</si>
  <si>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</si>
  <si>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</si>
  <si>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</si>
  <si>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</si>
  <si>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</si>
  <si>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</si>
  <si>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</si>
  <si>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</si>
  <si>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</si>
  <si>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</si>
  <si>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</si>
  <si>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</si>
  <si>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</si>
  <si>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</si>
  <si>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</si>
  <si>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</si>
  <si>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</si>
  <si>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</si>
  <si>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</si>
  <si>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</si>
  <si>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</si>
  <si>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</si>
  <si>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</si>
  <si>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</si>
  <si>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</si>
  <si>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</si>
  <si>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</si>
  <si>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</si>
  <si>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</si>
  <si>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</si>
  <si>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</si>
  <si>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</si>
  <si>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</si>
  <si>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</si>
  <si>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</si>
  <si>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</si>
  <si>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</si>
  <si>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</si>
  <si>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</si>
  <si>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</si>
  <si>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</si>
  <si>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</si>
  <si>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</si>
  <si>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</si>
  <si>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</si>
  <si>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</si>
  <si>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</si>
  <si>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</si>
  <si>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</si>
  <si>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</si>
  <si>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</si>
  <si>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</si>
  <si>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</si>
  <si>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</si>
  <si>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</si>
  <si>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</si>
  <si>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</si>
  <si>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</si>
  <si>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</si>
  <si>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</si>
  <si>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</si>
  <si>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</si>
  <si>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</si>
  <si>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</si>
  <si>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</si>
  <si>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</si>
  <si>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</si>
  <si>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</si>
  <si>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</si>
  <si>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</si>
  <si>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</si>
  <si>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</si>
  <si>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</si>
  <si>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</si>
  <si>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</si>
  <si>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</si>
  <si>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</si>
  <si>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</si>
  <si>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</si>
  <si>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</si>
  <si>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</si>
  <si>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</si>
  <si>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</si>
  <si>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</si>
  <si>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</si>
  <si>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</si>
  <si>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</si>
  <si>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</si>
  <si>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</si>
  <si>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</si>
  <si>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</si>
  <si>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</si>
  <si>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</si>
  <si>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</si>
  <si>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</si>
  <si>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</si>
  <si>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</si>
  <si>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</si>
  <si>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</si>
  <si>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</si>
  <si>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</si>
  <si>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</si>
  <si>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</si>
  <si>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</si>
  <si>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</si>
  <si>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</si>
  <si>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</si>
  <si>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</si>
  <si>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</si>
  <si>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</si>
  <si>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</si>
  <si>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</si>
  <si>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</si>
  <si>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</si>
  <si>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</si>
  <si>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</si>
  <si>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</si>
  <si>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</si>
  <si>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</si>
  <si>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</si>
  <si>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</si>
  <si>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</si>
  <si>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</si>
  <si>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</si>
  <si>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</si>
  <si>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</si>
  <si>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</si>
  <si>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</si>
  <si>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</si>
  <si>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</si>
  <si>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</si>
  <si>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</si>
  <si>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</si>
  <si>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</si>
  <si>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</si>
  <si>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</si>
  <si>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</si>
  <si>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</si>
  <si>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</si>
  <si>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</si>
  <si>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</si>
  <si>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</si>
  <si>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</si>
  <si>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</si>
  <si>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</si>
  <si>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</si>
  <si>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</si>
  <si>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</si>
  <si>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</si>
  <si>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</si>
  <si>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</si>
  <si>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</si>
  <si>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</si>
  <si>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</si>
  <si>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</si>
  <si>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</si>
  <si>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</si>
  <si>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</si>
  <si>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</si>
  <si>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</si>
  <si>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</si>
  <si>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</si>
  <si>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</si>
  <si>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</si>
  <si>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</si>
  <si>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</si>
  <si>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</si>
  <si>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</si>
  <si>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</si>
  <si>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</si>
  <si>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</si>
  <si>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</si>
  <si>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</si>
  <si>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</si>
  <si>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</si>
  <si>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</si>
  <si>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</si>
  <si>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</si>
  <si>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</si>
  <si>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</si>
  <si>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</si>
  <si>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</si>
  <si>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</si>
  <si>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</si>
  <si>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</si>
  <si>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</si>
  <si>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</si>
  <si>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</si>
  <si>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</si>
  <si>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</si>
  <si>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</si>
  <si>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</si>
  <si>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</si>
  <si>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</si>
  <si>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</si>
  <si>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</si>
  <si>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</si>
  <si>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</si>
  <si>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</si>
  <si>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</si>
  <si>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</si>
  <si>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</si>
  <si>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</si>
  <si>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</si>
  <si>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</si>
  <si>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</si>
  <si>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</si>
  <si>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</si>
  <si>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</si>
  <si>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</si>
  <si>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</si>
  <si>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</si>
  <si>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</si>
  <si>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</si>
  <si>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</si>
  <si>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</si>
  <si>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</si>
  <si>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</si>
  <si>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</si>
  <si>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</si>
  <si>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</si>
  <si>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</si>
  <si>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</si>
  <si>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</si>
  <si>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</si>
  <si>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</si>
  <si>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</si>
  <si>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</si>
  <si>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</si>
  <si>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</si>
  <si>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</si>
  <si>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</si>
  <si>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</si>
  <si>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</si>
  <si>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</si>
  <si>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</si>
  <si>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</si>
  <si>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</si>
  <si>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</si>
  <si>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</si>
  <si>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</si>
  <si>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</si>
  <si>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</si>
  <si>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</si>
  <si>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</si>
  <si>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</si>
  <si>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</si>
  <si>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</si>
  <si>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</si>
  <si>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</si>
  <si>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</si>
  <si>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</si>
  <si>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</si>
  <si>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</si>
  <si>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</si>
  <si>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</si>
  <si>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</si>
  <si>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</si>
  <si>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</si>
  <si>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</si>
  <si>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</si>
  <si>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</si>
  <si>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</si>
  <si>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</si>
  <si>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</si>
  <si>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</si>
  <si>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</si>
  <si>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</si>
  <si>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</si>
  <si>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</si>
  <si>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</si>
  <si>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</si>
  <si>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</si>
  <si>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</si>
  <si>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</si>
  <si>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</si>
  <si>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</si>
  <si>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</si>
  <si>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</si>
  <si>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</si>
  <si>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</si>
  <si>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</si>
  <si>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</si>
  <si>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</si>
  <si>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</si>
  <si>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</si>
  <si>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</si>
  <si>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</si>
  <si>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</si>
  <si>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</si>
  <si>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</si>
  <si>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</si>
  <si>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</si>
  <si>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</si>
  <si>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</si>
  <si>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</si>
  <si>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</si>
  <si>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</si>
  <si>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</si>
  <si>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</si>
  <si>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</si>
  <si>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</si>
  <si>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</si>
  <si>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</si>
  <si>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</si>
  <si>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</si>
  <si>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</si>
  <si>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</si>
  <si>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</si>
  <si>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</si>
  <si>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</si>
  <si>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</si>
  <si>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</si>
  <si>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</si>
  <si>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</si>
  <si>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</si>
  <si>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</si>
  <si>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</si>
  <si>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</si>
  <si>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</si>
  <si>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</si>
  <si>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</si>
  <si>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</si>
  <si>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</si>
  <si>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</si>
  <si>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</si>
  <si>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</si>
  <si>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</si>
  <si>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</si>
  <si>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</si>
  <si>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</si>
  <si>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</si>
  <si>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</si>
  <si>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</si>
  <si>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</si>
  <si>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</si>
  <si>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</si>
  <si>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</si>
  <si>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</si>
  <si>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</si>
  <si>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</si>
  <si>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</si>
  <si>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</si>
  <si>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</si>
  <si>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</si>
  <si>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</si>
  <si>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</si>
  <si>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</si>
  <si>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</si>
  <si>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</si>
  <si>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</si>
  <si>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</si>
  <si>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</si>
  <si>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</si>
  <si>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</si>
  <si>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</si>
  <si>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</si>
  <si>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</si>
  <si>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</si>
  <si>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</si>
  <si>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</si>
  <si>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</si>
  <si>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</si>
  <si>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</si>
  <si>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</si>
  <si>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</si>
  <si>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</si>
  <si>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</si>
  <si>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</si>
  <si>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</si>
  <si>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</si>
  <si>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</si>
  <si>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</si>
  <si>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</si>
  <si>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</si>
  <si>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</si>
  <si>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</si>
  <si>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</si>
  <si>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</si>
  <si>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</si>
  <si>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</si>
  <si>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</si>
  <si>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</si>
  <si>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</si>
  <si>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</si>
  <si>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</si>
  <si>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</si>
  <si>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</si>
  <si>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</si>
  <si>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</si>
  <si>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</si>
  <si>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</si>
  <si>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</si>
  <si>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</si>
  <si>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</si>
  <si>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</si>
  <si>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</si>
  <si>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</si>
  <si>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</si>
  <si>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</si>
  <si>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</si>
  <si>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</si>
  <si>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</si>
  <si>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</si>
  <si>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</si>
  <si>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</si>
  <si>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</si>
  <si>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</si>
  <si>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</si>
  <si>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</si>
  <si>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</si>
  <si>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</si>
  <si>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</si>
  <si>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</si>
  <si>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</si>
  <si>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</si>
  <si>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</si>
  <si>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</si>
  <si>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</si>
  <si>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</si>
  <si>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</si>
  <si>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</si>
  <si>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</si>
  <si>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</si>
  <si>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</si>
  <si>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</si>
  <si>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</si>
  <si>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</si>
  <si>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</si>
  <si>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</si>
  <si>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</si>
  <si>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</si>
  <si>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</si>
  <si>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</si>
  <si>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</si>
  <si>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</si>
  <si>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</si>
  <si>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</si>
  <si>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</si>
  <si>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</si>
  <si>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</si>
  <si>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</si>
  <si>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</si>
  <si>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</si>
  <si>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</si>
  <si>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</si>
  <si>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</si>
  <si>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</si>
  <si>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</si>
  <si>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</si>
  <si>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</si>
  <si>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</si>
  <si>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</si>
  <si>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</si>
  <si>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</si>
  <si>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</si>
  <si>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</si>
  <si>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</si>
  <si>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</si>
  <si>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</si>
  <si>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</si>
  <si>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</si>
  <si>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</si>
  <si>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</si>
  <si>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</si>
  <si>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</si>
  <si>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</si>
  <si>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</si>
  <si>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</si>
  <si>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</si>
  <si>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</si>
  <si>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</si>
  <si>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</si>
  <si>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</si>
  <si>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</si>
  <si>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</si>
  <si>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</si>
  <si>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</si>
  <si>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</si>
  <si>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</si>
  <si>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</si>
  <si>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</si>
  <si>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</si>
  <si>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</si>
  <si>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</si>
  <si>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</si>
  <si>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</si>
  <si>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</si>
  <si>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</si>
  <si>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</si>
  <si>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</si>
  <si>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</si>
  <si>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</si>
  <si>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</si>
  <si>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</si>
  <si>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</si>
  <si>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</si>
  <si>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</si>
  <si>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</si>
  <si>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</si>
  <si>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</si>
  <si>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</si>
  <si>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</si>
  <si>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</si>
  <si>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</si>
  <si>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</si>
  <si>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</si>
  <si>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</si>
  <si>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</si>
  <si>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</si>
  <si>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</si>
  <si>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</si>
  <si>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</si>
  <si>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</si>
  <si>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</si>
  <si>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</si>
  <si>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</si>
  <si>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</si>
  <si>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</si>
  <si>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</si>
  <si>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</si>
  <si>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</si>
  <si>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</si>
  <si>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</si>
  <si>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</si>
  <si>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</si>
  <si>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</si>
  <si>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</si>
  <si>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</si>
  <si>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</si>
  <si>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</si>
  <si>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</si>
  <si>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</si>
  <si>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</si>
  <si>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</si>
  <si>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</si>
  <si>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</si>
  <si>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</si>
  <si>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</si>
  <si>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</si>
  <si>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</si>
  <si>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</si>
  <si>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</si>
  <si>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</si>
  <si>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</si>
  <si>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</si>
  <si>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</si>
  <si>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</si>
  <si>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</si>
  <si>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</si>
  <si>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</si>
  <si>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</si>
  <si>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</si>
  <si>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</si>
  <si>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</si>
  <si>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</si>
  <si>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</si>
  <si>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</si>
  <si>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</si>
  <si>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</si>
  <si>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</si>
  <si>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</si>
  <si>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</si>
  <si>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</si>
  <si>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</si>
  <si>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</si>
  <si>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</si>
  <si>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</si>
  <si>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</si>
  <si>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</si>
  <si>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</si>
  <si>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</si>
  <si>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</si>
  <si>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</si>
  <si>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</si>
  <si>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</si>
  <si>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</si>
  <si>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</si>
  <si>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</si>
  <si>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</si>
  <si>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</si>
  <si>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</si>
  <si>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</si>
  <si>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</si>
  <si>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</si>
  <si>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</si>
  <si>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</si>
  <si>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</si>
  <si>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</si>
  <si>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</si>
  <si>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</si>
  <si>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</si>
  <si>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</si>
  <si>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</si>
  <si>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</si>
  <si>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</si>
  <si>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</si>
  <si>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</si>
  <si>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</si>
  <si>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</si>
  <si>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</si>
  <si>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</si>
  <si>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</si>
  <si>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</si>
  <si>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</si>
  <si>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</si>
  <si>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</si>
  <si>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</si>
  <si>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</si>
  <si>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</si>
  <si>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</si>
  <si>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</si>
  <si>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</si>
  <si>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</si>
  <si>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</si>
  <si>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</si>
  <si>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</si>
  <si>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</si>
  <si>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</si>
  <si>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</si>
  <si>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</si>
  <si>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</si>
  <si>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</si>
  <si>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</si>
  <si>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</si>
  <si>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</si>
  <si>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</si>
  <si>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</si>
  <si>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</si>
  <si>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</si>
  <si>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</si>
  <si>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</si>
  <si>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</si>
  <si>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</si>
  <si>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</si>
  <si>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</si>
  <si>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</si>
  <si>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</si>
  <si>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</si>
  <si>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</si>
  <si>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</si>
  <si>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</si>
  <si>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</si>
  <si>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</si>
  <si>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</si>
  <si>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</si>
  <si>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</si>
  <si>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</si>
  <si>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</si>
  <si>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</si>
  <si>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</si>
  <si>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</si>
  <si>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</si>
  <si>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</si>
  <si>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</si>
  <si>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</si>
  <si>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</si>
  <si>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</si>
  <si>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</si>
  <si>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</si>
  <si>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</si>
  <si>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</si>
  <si>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</si>
  <si>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</si>
  <si>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</si>
  <si>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</si>
  <si>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</si>
  <si>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</si>
  <si>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</si>
  <si>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</si>
  <si>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</si>
  <si>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</si>
  <si>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</si>
  <si>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</si>
  <si>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</si>
  <si>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</si>
  <si>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</si>
  <si>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</si>
  <si>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</si>
  <si>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</si>
  <si>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</si>
  <si>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</si>
  <si>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</si>
  <si>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</si>
  <si>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</si>
  <si>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</si>
  <si>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</si>
  <si>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</si>
  <si>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</si>
  <si>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</si>
  <si>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</si>
  <si>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</si>
  <si>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</si>
  <si>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</si>
  <si>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</si>
  <si>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</si>
  <si>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</si>
  <si>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</si>
  <si>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</si>
  <si>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</si>
  <si>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</si>
  <si>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</si>
  <si>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</si>
  <si>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</si>
  <si>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</si>
  <si>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</si>
  <si>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</si>
  <si>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</si>
  <si>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</si>
  <si>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</si>
  <si>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</si>
  <si>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</si>
  <si>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</si>
  <si>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</si>
  <si>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</si>
  <si>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</si>
  <si>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</si>
  <si>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</si>
  <si>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</si>
  <si>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</si>
  <si>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</si>
  <si>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</si>
  <si>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</si>
  <si>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</si>
  <si>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</si>
  <si>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</si>
  <si>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</si>
  <si>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</si>
  <si>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</si>
  <si>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</si>
  <si>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</si>
  <si>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</si>
  <si>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</si>
  <si>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</si>
  <si>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</si>
  <si>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</si>
  <si>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</si>
  <si>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</si>
  <si>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</si>
  <si>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</si>
  <si>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</si>
  <si>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</si>
  <si>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</si>
  <si>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</si>
  <si>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</si>
  <si>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</si>
  <si>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</si>
  <si>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</si>
  <si>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</si>
  <si>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</si>
  <si>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</si>
  <si>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</si>
  <si>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</si>
  <si>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</si>
  <si>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</si>
  <si>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</si>
  <si>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</si>
  <si>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</si>
  <si>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</si>
  <si>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</si>
  <si>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</si>
  <si>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</si>
  <si>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</si>
  <si>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</si>
  <si>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</si>
  <si>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</si>
  <si>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</si>
  <si>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</si>
  <si>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</si>
  <si>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</si>
  <si>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</si>
  <si>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</si>
  <si>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</si>
  <si>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</si>
  <si>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</si>
  <si>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</si>
  <si>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</si>
  <si>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</si>
  <si>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</si>
  <si>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</si>
  <si>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</si>
  <si>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</si>
  <si>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</si>
  <si>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</si>
  <si>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</si>
  <si>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</si>
  <si>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</si>
  <si>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</si>
  <si>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</si>
  <si>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</si>
  <si>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</si>
  <si>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</si>
  <si>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</si>
  <si>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</si>
  <si>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</si>
  <si>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</si>
  <si>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</si>
  <si>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</si>
  <si>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</si>
  <si>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</si>
  <si>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</si>
  <si>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</si>
  <si>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</si>
  <si>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</si>
  <si>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</si>
  <si>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</si>
  <si>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</si>
  <si>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</si>
  <si>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</si>
  <si>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</si>
  <si>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</si>
  <si>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</si>
  <si>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</si>
  <si>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</si>
  <si>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</si>
  <si>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</si>
  <si>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</si>
  <si>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</si>
  <si>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</si>
  <si>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</si>
  <si>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</si>
  <si>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</si>
  <si>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</si>
  <si>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</si>
  <si>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</si>
  <si>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</si>
  <si>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</si>
  <si>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</si>
  <si>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</si>
  <si>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</si>
  <si>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</si>
  <si>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</si>
  <si>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</si>
  <si>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</si>
  <si>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</si>
  <si>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</si>
  <si>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</si>
  <si>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</si>
  <si>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</si>
  <si>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</si>
  <si>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</si>
  <si>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</si>
  <si>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</si>
  <si>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</si>
  <si>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</si>
  <si>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</si>
  <si>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</si>
  <si>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</si>
  <si>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</si>
  <si>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</si>
  <si>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</si>
  <si>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</si>
  <si>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</si>
  <si>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</si>
  <si>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</si>
  <si>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</si>
  <si>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</si>
  <si>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</si>
  <si>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</si>
  <si>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</si>
  <si>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</si>
  <si>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</si>
  <si>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</si>
  <si>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</si>
  <si>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</si>
  <si>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</si>
  <si>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</si>
  <si>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</si>
  <si>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</si>
  <si>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</si>
  <si>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</si>
  <si>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</si>
  <si>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</si>
  <si>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</si>
  <si>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</si>
  <si>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</si>
  <si>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</si>
  <si>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</si>
  <si>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</si>
  <si>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</si>
  <si>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</si>
  <si>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</si>
  <si>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</si>
  <si>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</si>
  <si>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</si>
  <si>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</si>
  <si>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</si>
  <si>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</si>
  <si>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</si>
  <si>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</si>
  <si>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</si>
  <si>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</si>
  <si>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</si>
  <si>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</si>
  <si>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</si>
  <si>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</si>
  <si>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</si>
  <si>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</si>
  <si>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</si>
  <si>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</si>
  <si>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</si>
  <si>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</si>
  <si>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</si>
  <si>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</si>
  <si>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</si>
  <si>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</si>
  <si>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</si>
  <si>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</si>
  <si>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</si>
  <si>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</si>
  <si>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</si>
  <si>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</si>
  <si>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</si>
  <si>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</si>
  <si>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</si>
  <si>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</si>
  <si>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</si>
  <si>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</si>
  <si>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</si>
  <si>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</si>
  <si>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</si>
  <si>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</si>
  <si>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</si>
  <si>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</si>
  <si>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</si>
  <si>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</si>
  <si>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</si>
  <si>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</si>
  <si>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</si>
  <si>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</si>
  <si>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</si>
  <si>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</si>
  <si>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</si>
  <si>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</si>
  <si>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</si>
  <si>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</si>
  <si>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</si>
  <si>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</si>
  <si>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</si>
  <si>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</si>
  <si>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</si>
  <si>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</si>
  <si>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</si>
  <si>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</si>
  <si>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</si>
  <si>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</si>
  <si>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</si>
  <si>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</si>
  <si>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</si>
  <si>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</si>
  <si>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</si>
  <si>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</si>
  <si>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</si>
  <si>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</si>
  <si>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</si>
  <si>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</si>
  <si>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</si>
  <si>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</si>
  <si>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</si>
  <si>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</si>
  <si>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</si>
  <si>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</si>
  <si>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</si>
  <si>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</si>
  <si>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</si>
  <si>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</si>
  <si>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</si>
  <si>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</si>
  <si>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</si>
  <si>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</si>
  <si>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</si>
  <si>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</si>
  <si>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</si>
  <si>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</si>
  <si>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</si>
  <si>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</si>
  <si>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</si>
  <si>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</si>
  <si>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</si>
  <si>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</si>
  <si>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</si>
  <si>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</si>
  <si>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</si>
  <si>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</si>
  <si>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</si>
  <si>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</si>
  <si>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</si>
  <si>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</si>
  <si>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</si>
  <si>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</si>
  <si>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</si>
  <si>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</si>
  <si>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</si>
  <si>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</si>
  <si>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</si>
  <si>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</si>
  <si>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</si>
  <si>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</si>
  <si>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</si>
  <si>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</si>
  <si>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</si>
  <si>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</si>
  <si>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</si>
  <si>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</si>
  <si>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</si>
  <si>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</si>
  <si>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</si>
  <si>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</si>
  <si>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</si>
  <si>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</si>
  <si>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</si>
  <si>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</si>
  <si>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</si>
  <si>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</si>
  <si>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</si>
  <si>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</si>
  <si>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</si>
  <si>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</si>
  <si>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</si>
  <si>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</si>
  <si>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</si>
  <si>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</si>
  <si>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</si>
  <si>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</si>
  <si>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</si>
  <si>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</si>
  <si>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</si>
  <si>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</si>
  <si>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</si>
  <si>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</si>
  <si>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</si>
  <si>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</si>
  <si>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</si>
  <si>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</si>
  <si>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</si>
  <si>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</si>
  <si>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</si>
  <si>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</si>
  <si>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</si>
  <si>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</si>
  <si>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</si>
  <si>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</si>
  <si>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</si>
  <si>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</si>
  <si>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</si>
  <si>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</si>
  <si>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</si>
  <si>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</si>
  <si>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</si>
  <si>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</si>
  <si>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</si>
  <si>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</si>
  <si>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</si>
  <si>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</si>
  <si>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</si>
  <si>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</si>
  <si>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</si>
  <si>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</si>
  <si>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</si>
  <si>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</si>
  <si>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</si>
  <si>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</si>
  <si>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</si>
  <si>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</si>
  <si>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</si>
  <si>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</si>
  <si>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</si>
  <si>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</si>
  <si>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</si>
  <si>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</si>
  <si>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</si>
  <si>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</si>
  <si>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</si>
  <si>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</si>
  <si>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</si>
  <si>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</si>
  <si>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</si>
  <si>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</si>
  <si>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</si>
  <si>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</si>
  <si>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</si>
  <si>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</si>
  <si>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</si>
  <si>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</si>
  <si>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</si>
  <si>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</si>
  <si>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</si>
  <si>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</si>
  <si>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</si>
  <si>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</si>
  <si>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</si>
  <si>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</si>
  <si>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</si>
  <si>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</si>
  <si>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</si>
  <si>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</si>
  <si>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</si>
  <si>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</si>
  <si>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</si>
  <si>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</si>
  <si>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</si>
  <si>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</si>
  <si>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</si>
  <si>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</si>
  <si>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</si>
  <si>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</si>
  <si>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</si>
  <si>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</si>
  <si>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</si>
  <si>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</si>
  <si>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</si>
  <si>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</si>
  <si>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</si>
  <si>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</si>
  <si>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</si>
  <si>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</si>
  <si>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</si>
  <si>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</si>
  <si>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</si>
  <si>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</si>
  <si>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</si>
  <si>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</si>
  <si>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</si>
  <si>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</si>
  <si>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</si>
  <si>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</si>
  <si>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</si>
  <si>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</si>
  <si>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</si>
  <si>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</si>
  <si>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</si>
  <si>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</si>
  <si>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</si>
  <si>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</si>
  <si>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</si>
  <si>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</si>
  <si>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</si>
  <si>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</si>
  <si>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</si>
  <si>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</si>
  <si>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</si>
  <si>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</si>
  <si>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</si>
  <si>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</si>
  <si>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</si>
  <si>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</si>
  <si>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</si>
  <si>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</si>
  <si>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</si>
  <si>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</si>
  <si>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</si>
  <si>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</si>
  <si>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</si>
  <si>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</si>
  <si>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</si>
  <si>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</si>
  <si>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</si>
  <si>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</si>
  <si>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</si>
  <si>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</si>
  <si>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</si>
  <si>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</si>
  <si>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</si>
  <si>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</si>
  <si>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</si>
  <si>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</si>
  <si>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</si>
  <si>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</si>
  <si>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</si>
  <si>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</si>
  <si>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</si>
  <si>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</si>
  <si>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</si>
  <si>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</si>
  <si>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</si>
  <si>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</si>
  <si>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</si>
  <si>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</si>
  <si>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</si>
  <si>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</si>
  <si>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</si>
  <si>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</si>
  <si>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</si>
  <si>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</si>
  <si>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</si>
  <si>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</si>
  <si>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</si>
  <si>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</si>
  <si>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</si>
  <si>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</si>
  <si>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</si>
  <si>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</si>
  <si>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</si>
  <si>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</si>
  <si>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</si>
  <si>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</si>
  <si>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</si>
  <si>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</si>
  <si>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</si>
  <si>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</si>
  <si>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</si>
  <si>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</si>
  <si>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</si>
  <si>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</si>
  <si>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</si>
  <si>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</si>
  <si>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</si>
  <si>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</si>
  <si>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</si>
  <si>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</si>
  <si>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</si>
  <si>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</si>
  <si>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</si>
  <si>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</si>
  <si>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</si>
  <si>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</si>
  <si>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</si>
  <si>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</si>
  <si>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</si>
  <si>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</si>
  <si>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</si>
  <si>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</si>
  <si>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</si>
  <si>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</si>
  <si>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</si>
  <si>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</si>
  <si>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</si>
  <si>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</si>
  <si>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</si>
  <si>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</si>
  <si>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</si>
  <si>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</si>
  <si>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</si>
  <si>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</si>
  <si>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</si>
  <si>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</si>
  <si>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</si>
  <si>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</si>
  <si>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</si>
  <si>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</si>
  <si>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</si>
  <si>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</si>
  <si>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</si>
  <si>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</si>
  <si>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</si>
  <si>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</si>
  <si>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</si>
  <si>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</si>
  <si>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</si>
  <si>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</si>
  <si>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</si>
  <si>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</si>
  <si>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</si>
  <si>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</si>
  <si>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</si>
  <si>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</si>
  <si>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</si>
  <si>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</si>
  <si>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</si>
  <si>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</si>
  <si>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</si>
  <si>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</si>
  <si>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</si>
  <si>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</si>
  <si>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</si>
  <si>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</si>
  <si>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</si>
  <si>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</si>
  <si>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</si>
  <si>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</si>
  <si>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</si>
  <si>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</si>
  <si>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</si>
  <si>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</si>
  <si>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</si>
  <si>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</si>
  <si>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</si>
  <si>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</si>
  <si>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</si>
  <si>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</si>
  <si>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</si>
  <si>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</si>
  <si>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</si>
  <si>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</si>
  <si>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</si>
  <si>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</si>
  <si>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</si>
  <si>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</si>
  <si>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</si>
  <si>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</si>
  <si>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</si>
  <si>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</si>
  <si>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</si>
  <si>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</si>
  <si>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</si>
  <si>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</si>
  <si>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</si>
  <si>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</si>
  <si>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</si>
  <si>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</si>
  <si>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</si>
  <si>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</si>
  <si>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</si>
  <si>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</si>
  <si>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</si>
  <si>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</si>
  <si>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</si>
  <si>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</si>
  <si>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</si>
  <si>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</si>
  <si>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</si>
  <si>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</si>
  <si>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</si>
  <si>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</si>
  <si>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</si>
  <si>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</si>
  <si>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</si>
  <si>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</si>
  <si>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</si>
  <si>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</si>
  <si>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</si>
  <si>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</si>
  <si>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</si>
  <si>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</si>
  <si>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</si>
  <si>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</si>
  <si>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</si>
  <si>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</si>
  <si>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</si>
  <si>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</si>
  <si>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</si>
  <si>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</si>
  <si>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</si>
  <si>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</si>
  <si>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</si>
  <si>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</si>
  <si>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</si>
  <si>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</si>
  <si>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</si>
  <si>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</si>
  <si>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</si>
  <si>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</si>
  <si>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</si>
  <si>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</si>
  <si>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</si>
  <si>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</si>
  <si>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</si>
  <si>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</si>
  <si>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</si>
  <si>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</si>
  <si>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</si>
  <si>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</si>
  <si>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</si>
  <si>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</si>
  <si>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</si>
  <si>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</si>
  <si>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</si>
  <si>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</si>
  <si>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</si>
  <si>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</si>
  <si>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</si>
  <si>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</si>
  <si>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</si>
  <si>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</si>
  <si>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</si>
  <si>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</si>
  <si>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</si>
  <si>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</si>
  <si>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</si>
  <si>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</si>
  <si>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</si>
  <si>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</si>
  <si>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</si>
  <si>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</si>
  <si>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</si>
  <si>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</si>
  <si>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</si>
  <si>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</si>
  <si>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</si>
  <si>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</si>
  <si>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</si>
  <si>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</si>
  <si>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</si>
  <si>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</si>
  <si>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</si>
  <si>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</si>
  <si>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</si>
  <si>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</si>
  <si>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</si>
  <si>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</si>
  <si>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</si>
  <si>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</si>
  <si>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</si>
  <si>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</si>
  <si>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</si>
  <si>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</si>
  <si>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</si>
  <si>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</si>
  <si>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</si>
  <si>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</si>
  <si>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</si>
  <si>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</si>
  <si>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</si>
  <si>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</si>
  <si>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</si>
  <si>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</si>
  <si>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</si>
  <si>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</si>
  <si>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</si>
  <si>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</si>
  <si>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</si>
  <si>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</si>
  <si>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</si>
  <si>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</si>
  <si>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</si>
  <si>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</si>
  <si>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</si>
  <si>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</si>
  <si>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</si>
  <si>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</si>
  <si>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</si>
  <si>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</si>
  <si>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</si>
  <si>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</si>
  <si>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</si>
  <si>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</si>
  <si>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</si>
  <si>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</si>
  <si>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</si>
  <si>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</si>
  <si>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</si>
  <si>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</si>
  <si>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</si>
  <si>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</si>
  <si>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</si>
  <si>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</si>
  <si>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</si>
  <si>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</si>
  <si>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</si>
  <si>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</si>
  <si>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</si>
  <si>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</si>
  <si>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</si>
  <si>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</si>
  <si>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</si>
  <si>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</si>
  <si>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</si>
  <si>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</si>
  <si>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</si>
  <si>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</si>
  <si>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</si>
  <si>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</si>
  <si>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</si>
  <si>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</si>
  <si>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</si>
  <si>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</si>
  <si>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</si>
  <si>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</si>
  <si>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</si>
  <si>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</si>
  <si>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</si>
  <si>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</si>
  <si>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</si>
  <si>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</si>
  <si>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</si>
  <si>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</si>
  <si>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</si>
  <si>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</si>
  <si>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</si>
  <si>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</si>
  <si>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</si>
  <si>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</si>
  <si>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</si>
  <si>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</si>
  <si>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</si>
  <si>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</si>
  <si>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</si>
  <si>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</si>
  <si>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</si>
  <si>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</si>
  <si>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</si>
  <si>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</si>
  <si>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</si>
  <si>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</si>
  <si>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</si>
  <si>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</si>
  <si>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</si>
  <si>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</si>
  <si>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</si>
  <si>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</si>
  <si>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</si>
  <si>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</si>
  <si>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</si>
  <si>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</si>
  <si>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</si>
  <si>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</si>
  <si>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</si>
  <si>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</si>
  <si>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</si>
  <si>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</si>
  <si>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</si>
  <si>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</si>
  <si>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</si>
  <si>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</si>
  <si>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</si>
  <si>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</si>
  <si>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</si>
  <si>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</si>
  <si>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</si>
  <si>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</si>
  <si>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</si>
  <si>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</si>
  <si>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</si>
  <si>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</si>
  <si>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</si>
  <si>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</si>
  <si>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</si>
  <si>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</si>
  <si>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</si>
  <si>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</si>
  <si>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</si>
  <si>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</si>
  <si>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</si>
  <si>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</si>
  <si>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</si>
  <si>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</si>
  <si>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</si>
  <si>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</si>
  <si>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</si>
  <si>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</si>
  <si>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</si>
  <si>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</si>
  <si>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</si>
  <si>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</si>
  <si>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</si>
  <si>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</si>
  <si>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</si>
  <si>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</si>
  <si>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</si>
  <si>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</si>
  <si>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</si>
  <si>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</si>
  <si>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</si>
  <si>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</si>
  <si>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</si>
  <si>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</si>
  <si>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</si>
  <si>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</si>
  <si>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</si>
  <si>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</si>
  <si>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</si>
  <si>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</si>
  <si>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</si>
  <si>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</si>
  <si>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</si>
  <si>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</si>
  <si>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</si>
  <si>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</si>
  <si>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</si>
  <si>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</si>
  <si>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</si>
  <si>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</si>
  <si>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</si>
  <si>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</si>
  <si>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</si>
  <si>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</si>
  <si>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</si>
  <si>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</si>
  <si>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</si>
  <si>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</si>
  <si>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</si>
  <si>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</si>
  <si>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</si>
  <si>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</si>
  <si>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</si>
  <si>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</si>
  <si>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</si>
  <si>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</si>
  <si>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</si>
  <si>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</si>
  <si>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</si>
  <si>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</si>
  <si>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</si>
  <si>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</si>
  <si>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</si>
  <si>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</si>
  <si>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</si>
  <si>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</si>
  <si>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</si>
  <si>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</si>
  <si>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</si>
  <si>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</si>
  <si>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</si>
  <si>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</si>
  <si>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</si>
  <si>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</si>
  <si>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</si>
  <si>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</si>
  <si>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</si>
  <si>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</si>
  <si>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</si>
  <si>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</si>
  <si>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</si>
  <si>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</si>
  <si>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</si>
  <si>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</si>
  <si>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</si>
  <si>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</si>
  <si>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</si>
  <si>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</si>
  <si>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</si>
  <si>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</si>
  <si>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</si>
  <si>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</si>
  <si>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</si>
  <si>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</si>
  <si>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</si>
  <si>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</si>
  <si>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</si>
  <si>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</si>
  <si>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</si>
  <si>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</si>
  <si>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</si>
  <si>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</si>
  <si>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</si>
  <si>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</si>
  <si>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</si>
  <si>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</si>
  <si>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</si>
  <si>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</si>
  <si>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</si>
  <si>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</si>
  <si>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</si>
  <si>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</si>
  <si>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</si>
  <si>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</si>
  <si>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</si>
  <si>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</si>
  <si>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</si>
  <si>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</si>
  <si>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</si>
  <si>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</si>
  <si>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</si>
  <si>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</si>
  <si>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</si>
  <si>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</si>
  <si>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</si>
  <si>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</si>
  <si>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</si>
  <si>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</si>
  <si>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</si>
  <si>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</si>
  <si>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</si>
  <si>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</si>
  <si>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</si>
  <si>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</si>
  <si>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</si>
  <si>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</si>
  <si>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</si>
  <si>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</si>
  <si>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</si>
  <si>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</si>
  <si>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</si>
  <si>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</si>
  <si>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</si>
  <si>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</si>
  <si>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</si>
  <si>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</si>
  <si>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</si>
  <si>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</si>
  <si>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</si>
  <si>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</si>
  <si>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</si>
  <si>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</si>
  <si>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</si>
  <si>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</si>
  <si>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</si>
  <si>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</si>
  <si>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</si>
  <si>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</si>
  <si>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</si>
  <si>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</si>
  <si>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</si>
  <si>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</si>
  <si>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</si>
  <si>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</si>
  <si>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</si>
  <si>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</si>
  <si>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</si>
  <si>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</si>
  <si>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</si>
  <si>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</si>
  <si>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</si>
  <si>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</si>
  <si>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</si>
  <si>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</si>
  <si>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</si>
  <si>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</si>
  <si>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</si>
  <si>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</si>
  <si>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</si>
  <si>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</si>
  <si>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</si>
  <si>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</si>
  <si>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</si>
  <si>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</si>
  <si>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</si>
  <si>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</si>
  <si>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</si>
  <si>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</si>
  <si>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</si>
  <si>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</si>
  <si>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</si>
  <si>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</si>
  <si>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</si>
  <si>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</si>
  <si>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</si>
  <si>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</si>
  <si>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</si>
  <si>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</si>
  <si>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</si>
  <si>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</si>
  <si>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</si>
  <si>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</si>
  <si>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</si>
  <si>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</si>
  <si>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</si>
  <si>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</si>
  <si>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</si>
  <si>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</si>
  <si>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</si>
  <si>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</si>
  <si>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</si>
  <si>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</si>
  <si>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</si>
  <si>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</si>
  <si>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</si>
  <si>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</si>
  <si>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</si>
  <si>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</si>
  <si>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</si>
  <si>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</si>
  <si>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</si>
  <si>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</si>
  <si>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</si>
  <si>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</si>
  <si>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</si>
  <si>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</si>
  <si>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</si>
  <si>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</si>
  <si>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</si>
  <si>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</si>
  <si>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</si>
  <si>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</si>
  <si>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</si>
  <si>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</si>
  <si>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</si>
  <si>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</si>
  <si>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</si>
  <si>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</si>
  <si>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</si>
  <si>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</si>
  <si>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</si>
  <si>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</si>
  <si>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</si>
  <si>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</si>
  <si>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</si>
  <si>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</si>
  <si>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</si>
  <si>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</si>
  <si>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</si>
  <si>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</si>
  <si>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</si>
  <si>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</si>
  <si>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</si>
  <si>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</si>
  <si>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</si>
  <si>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</si>
  <si>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</si>
  <si>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</si>
  <si>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</si>
  <si>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</si>
  <si>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</si>
  <si>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</si>
  <si>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</si>
  <si>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</si>
  <si>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</si>
  <si>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</si>
  <si>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</si>
  <si>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</si>
  <si>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</si>
  <si>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</si>
  <si>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</si>
  <si>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</si>
  <si>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</si>
  <si>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</si>
  <si>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</si>
  <si>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</si>
  <si>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</si>
  <si>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</si>
  <si>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</si>
  <si>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</si>
  <si>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</si>
  <si>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</si>
  <si>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</si>
  <si>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</si>
  <si>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</si>
  <si>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</si>
  <si>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</si>
  <si>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</si>
  <si>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</si>
  <si>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</si>
  <si>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</si>
  <si>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</si>
  <si>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</si>
  <si>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</si>
  <si>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</si>
  <si>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</si>
  <si>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</si>
  <si>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</si>
  <si>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</si>
  <si>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</si>
  <si>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</si>
  <si>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</si>
  <si>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</si>
  <si>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</si>
  <si>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</si>
  <si>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</si>
  <si>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</si>
  <si>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</si>
  <si>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</si>
  <si>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</si>
  <si>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</si>
  <si>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</si>
  <si>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</si>
  <si>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</si>
  <si>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</si>
  <si>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</si>
  <si>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</si>
  <si>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</si>
  <si>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</si>
  <si>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</si>
  <si>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</si>
  <si>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</si>
  <si>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</si>
  <si>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</si>
  <si>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</si>
  <si>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</si>
  <si>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</si>
  <si>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</si>
  <si>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</si>
  <si>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</si>
  <si>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</si>
  <si>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</si>
  <si>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</si>
  <si>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</si>
  <si>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</si>
  <si>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</si>
  <si>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</si>
  <si>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</si>
  <si>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</si>
  <si>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</si>
  <si>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</si>
  <si>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</si>
  <si>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</si>
  <si>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</si>
  <si>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</si>
  <si>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</si>
  <si>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</si>
  <si>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</si>
  <si>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</si>
  <si>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</si>
  <si>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</si>
  <si>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</si>
  <si>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</si>
  <si>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</si>
  <si>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</si>
  <si>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</si>
  <si>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</si>
  <si>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</si>
  <si>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</si>
  <si>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</si>
  <si>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</si>
  <si>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</si>
  <si>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</si>
  <si>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</si>
  <si>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</si>
  <si>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</si>
  <si>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</si>
  <si>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</si>
  <si>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</si>
  <si>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</si>
  <si>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</si>
  <si>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</si>
  <si>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</si>
  <si>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</si>
  <si>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</si>
  <si>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</si>
  <si>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</si>
  <si>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</si>
  <si>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</si>
  <si>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</si>
  <si>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</si>
  <si>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</si>
  <si>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</si>
  <si>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</si>
  <si>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</si>
  <si>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</si>
  <si>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</si>
  <si>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</si>
  <si>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</si>
  <si>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</si>
  <si>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</si>
  <si>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</si>
  <si>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</si>
  <si>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</si>
  <si>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</si>
  <si>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</si>
  <si>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</si>
  <si>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</si>
  <si>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</si>
  <si>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</si>
  <si>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</si>
  <si>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</si>
  <si>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</si>
  <si>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</si>
  <si>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</si>
  <si>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</si>
  <si>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</si>
  <si>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</si>
  <si>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</si>
  <si>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</si>
  <si>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</si>
  <si>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</si>
  <si>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</si>
  <si>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</si>
  <si>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</si>
  <si>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</si>
  <si>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</si>
  <si>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</si>
  <si>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</si>
  <si>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</si>
  <si>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</si>
  <si>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</si>
  <si>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</si>
  <si>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</si>
  <si>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</si>
  <si>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</si>
  <si>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</si>
  <si>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</si>
  <si>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</si>
  <si>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</si>
  <si>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</si>
  <si>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</si>
  <si>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</si>
  <si>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</si>
  <si>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</si>
  <si>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</si>
  <si>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</si>
  <si>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</si>
  <si>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</si>
  <si>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</si>
  <si>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</si>
  <si>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</si>
  <si>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</si>
  <si>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</si>
  <si>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</si>
  <si>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</si>
  <si>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</si>
  <si>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</si>
  <si>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</si>
  <si>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</si>
  <si>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</si>
  <si>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</si>
  <si>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</si>
  <si>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</si>
  <si>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</si>
  <si>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</si>
  <si>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</si>
  <si>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</si>
  <si>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</si>
  <si>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</si>
  <si>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</si>
  <si>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</si>
  <si>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</si>
  <si>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</si>
  <si>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</si>
  <si>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</si>
  <si>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</si>
  <si>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</si>
  <si>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</si>
  <si>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</si>
  <si>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</si>
  <si>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</si>
  <si>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</si>
  <si>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</si>
  <si>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</si>
  <si>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</si>
  <si>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</si>
  <si>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</si>
  <si>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</si>
  <si>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</si>
  <si>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</si>
  <si>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</si>
  <si>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</si>
  <si>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</si>
  <si>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</si>
  <si>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</si>
  <si>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</si>
  <si>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</si>
  <si>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</si>
  <si>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</si>
  <si>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</si>
  <si>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</si>
  <si>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</si>
  <si>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</si>
  <si>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</si>
  <si>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</si>
  <si>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</si>
  <si>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</si>
  <si>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</si>
  <si>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</si>
  <si>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</si>
  <si>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</si>
  <si>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</si>
  <si>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</si>
  <si>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</si>
  <si>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</si>
  <si>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</si>
  <si>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</si>
  <si>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</si>
  <si>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</si>
  <si>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</si>
  <si>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</si>
  <si>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</si>
  <si>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</si>
  <si>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</si>
  <si>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</si>
  <si>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</si>
  <si>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</si>
  <si>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</si>
  <si>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</si>
  <si>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</si>
  <si>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</si>
  <si>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</si>
  <si>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</si>
  <si>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</si>
  <si>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</si>
  <si>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</si>
  <si>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</si>
  <si>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</si>
  <si>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</si>
  <si>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</si>
  <si>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</si>
  <si>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</si>
  <si>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</si>
  <si>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</si>
  <si>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</si>
  <si>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</si>
  <si>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</si>
  <si>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</si>
  <si>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</si>
  <si>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</si>
  <si>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</si>
  <si>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</si>
  <si>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</si>
  <si>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</si>
  <si>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</si>
  <si>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</si>
  <si>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</si>
  <si>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</si>
  <si>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</si>
  <si>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</si>
  <si>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</si>
  <si>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</si>
  <si>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</si>
  <si>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</si>
  <si>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</si>
  <si>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</si>
  <si>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</si>
  <si>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</si>
  <si>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</si>
  <si>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</si>
  <si>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</si>
  <si>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</si>
  <si>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</si>
  <si>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</si>
  <si>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</si>
  <si>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</si>
  <si>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</si>
  <si>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</si>
  <si>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</si>
  <si>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</si>
  <si>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</si>
  <si>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</si>
  <si>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</si>
  <si>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</si>
  <si>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</si>
  <si>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</si>
  <si>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</si>
  <si>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</si>
  <si>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</si>
  <si>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</si>
  <si>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</si>
  <si>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</si>
  <si>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</si>
  <si>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</si>
  <si>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</si>
  <si>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</si>
  <si>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</si>
  <si>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</si>
  <si>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</si>
  <si>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</si>
  <si>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</si>
  <si>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</si>
  <si>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</si>
  <si>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</si>
  <si>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</si>
  <si>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</si>
  <si>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</si>
  <si>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</si>
  <si>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</si>
  <si>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</si>
  <si>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</si>
  <si>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</si>
  <si>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</si>
  <si>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</si>
  <si>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</si>
  <si>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</si>
  <si>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</si>
  <si>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</si>
  <si>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</si>
  <si>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</si>
  <si>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</si>
  <si>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</si>
  <si>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</si>
  <si>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</si>
  <si>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</si>
  <si>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</si>
  <si>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</si>
  <si>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</si>
  <si>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</si>
  <si>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</si>
  <si>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</si>
  <si>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</si>
  <si>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</si>
  <si>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</si>
  <si>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</si>
  <si>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</si>
  <si>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</si>
  <si>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</si>
  <si>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</si>
  <si>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</si>
  <si>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</si>
  <si>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</si>
  <si>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</si>
  <si>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</si>
  <si>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</si>
  <si>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</si>
  <si>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</si>
  <si>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</si>
  <si>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</si>
  <si>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</si>
  <si>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</si>
  <si>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</si>
  <si>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</si>
  <si>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</si>
  <si>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</si>
  <si>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</si>
  <si>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</si>
  <si>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</si>
  <si>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</si>
  <si>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</si>
  <si>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</si>
  <si>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</si>
  <si>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</si>
  <si>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</si>
  <si>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</si>
  <si>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</si>
  <si>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</si>
  <si>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</si>
  <si>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</si>
  <si>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</si>
  <si>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</si>
  <si>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</si>
  <si>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</si>
  <si>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</si>
  <si>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</si>
  <si>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</si>
  <si>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</si>
  <si>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</si>
  <si>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</si>
  <si>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</si>
  <si>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</si>
  <si>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</si>
  <si>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</si>
  <si>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</si>
  <si>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</si>
  <si>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</si>
  <si>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</si>
  <si>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</si>
  <si>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</si>
  <si>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</si>
  <si>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</si>
  <si>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</si>
  <si>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</si>
  <si>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</si>
  <si>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</si>
  <si>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</si>
  <si>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</si>
  <si>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</si>
  <si>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</si>
  <si>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</si>
  <si>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</si>
  <si>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</si>
  <si>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</si>
  <si>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</si>
  <si>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</si>
  <si>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</si>
  <si>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</si>
  <si>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</si>
  <si>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</si>
  <si>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</si>
  <si>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</si>
  <si>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</si>
  <si>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</si>
  <si>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</si>
  <si>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</si>
  <si>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</si>
  <si>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</si>
  <si>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</si>
  <si>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</si>
  <si>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</si>
  <si>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</si>
  <si>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</si>
  <si>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</si>
  <si>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</si>
  <si>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</si>
  <si>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</si>
  <si>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</si>
  <si>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</si>
  <si>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</si>
  <si>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</si>
  <si>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</si>
  <si>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</si>
  <si>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</si>
  <si>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</si>
  <si>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</si>
  <si>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</si>
  <si>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</si>
  <si>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</si>
  <si>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</si>
  <si>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</si>
  <si>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</si>
  <si>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</si>
  <si>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</si>
  <si>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</si>
  <si>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</si>
  <si>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</si>
  <si>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</si>
  <si>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</si>
  <si>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</si>
  <si>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</si>
  <si>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</si>
  <si>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</si>
  <si>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</si>
  <si>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</si>
  <si>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</si>
  <si>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</si>
  <si>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</si>
  <si>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</si>
  <si>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</si>
  <si>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</si>
  <si>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</si>
  <si>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</si>
  <si>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</si>
  <si>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</si>
  <si>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</si>
  <si>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</si>
  <si>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</si>
  <si>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</si>
  <si>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</si>
  <si>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</si>
  <si>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</si>
  <si>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</si>
  <si>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</si>
  <si>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</si>
  <si>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</si>
  <si>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</si>
  <si>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</si>
  <si>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</si>
  <si>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</si>
  <si>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</si>
  <si>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</si>
  <si>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</si>
  <si>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</si>
  <si>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</si>
  <si>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</si>
  <si>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</si>
  <si>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</si>
  <si>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</si>
  <si>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</si>
  <si>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</si>
  <si>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</si>
  <si>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</si>
  <si>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</si>
  <si>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</si>
  <si>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</si>
  <si>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</si>
  <si>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</si>
  <si>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</si>
  <si>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</si>
  <si>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</si>
  <si>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</si>
  <si>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</si>
  <si>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</si>
  <si>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</si>
  <si>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</si>
  <si>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</si>
  <si>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</si>
  <si>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</si>
  <si>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</si>
  <si>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</si>
  <si>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</si>
  <si>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</si>
  <si>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</si>
  <si>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</si>
  <si>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</si>
  <si>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</si>
  <si>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</si>
  <si>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</si>
  <si>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</si>
  <si>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</si>
  <si>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</si>
  <si>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</si>
  <si>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</si>
  <si>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</si>
  <si>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</si>
  <si>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</si>
  <si>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</si>
  <si>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</si>
  <si>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</si>
  <si>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</si>
  <si>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</si>
  <si>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</si>
  <si>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</si>
  <si>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</si>
  <si>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</si>
  <si>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</si>
  <si>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</si>
  <si>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</si>
  <si>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</si>
  <si>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</si>
  <si>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</si>
  <si>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</si>
  <si>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</si>
  <si>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</si>
  <si>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</si>
  <si>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</si>
  <si>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</si>
  <si>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</si>
  <si>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</si>
  <si>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</si>
  <si>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</si>
  <si>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</si>
  <si>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</si>
  <si>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</si>
  <si>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</si>
  <si>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</si>
  <si>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</si>
  <si>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</si>
  <si>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</si>
  <si>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</si>
  <si>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</si>
  <si>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</si>
  <si>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</si>
  <si>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</si>
  <si>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</si>
  <si>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</si>
  <si>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</si>
  <si>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</si>
  <si>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</si>
  <si>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</si>
  <si>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</si>
  <si>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</si>
  <si>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</si>
  <si>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</si>
  <si>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</si>
  <si>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</si>
  <si>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</si>
  <si>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</si>
  <si>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</si>
  <si>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</si>
  <si>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</si>
  <si>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</si>
  <si>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</si>
  <si>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</si>
  <si>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</si>
  <si>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</si>
  <si>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</si>
  <si>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</si>
  <si>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</si>
  <si>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</si>
  <si>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</si>
  <si>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</si>
  <si>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</si>
  <si>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</si>
  <si>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</si>
  <si>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</si>
  <si>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</si>
  <si>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</si>
  <si>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</si>
  <si>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</si>
  <si>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</si>
  <si>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</si>
  <si>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</si>
  <si>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</si>
  <si>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</si>
  <si>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</si>
  <si>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</si>
  <si>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</si>
  <si>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</si>
  <si>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</si>
  <si>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</si>
  <si>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</si>
  <si>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</si>
  <si>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</si>
  <si>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</si>
  <si>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</si>
  <si>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</si>
  <si>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</si>
  <si>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</si>
  <si>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</si>
  <si>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</si>
  <si>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</si>
  <si>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</si>
  <si>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</si>
  <si>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</si>
  <si>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</si>
  <si>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</si>
  <si>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</si>
  <si>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</si>
  <si>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</si>
  <si>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</si>
  <si>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</si>
  <si>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</si>
  <si>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</si>
  <si>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</si>
  <si>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</si>
  <si>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</si>
  <si>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</si>
  <si>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</si>
  <si>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</si>
  <si>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</si>
  <si>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</si>
  <si>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</si>
  <si>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</si>
  <si>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</si>
  <si>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</si>
  <si>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</si>
  <si>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</si>
  <si>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</si>
  <si>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</si>
  <si>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</si>
  <si>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</si>
  <si>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</si>
  <si>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</si>
  <si>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</si>
  <si>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</si>
  <si>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</si>
  <si>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</si>
  <si>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</si>
  <si>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</si>
  <si>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</si>
  <si>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</si>
  <si>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</si>
  <si>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</si>
  <si>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</si>
  <si>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</si>
  <si>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</si>
  <si>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</si>
  <si>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</si>
  <si>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</si>
  <si>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</si>
  <si>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</si>
  <si>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</si>
  <si>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</si>
  <si>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</si>
  <si>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</si>
  <si>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</si>
  <si>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</si>
  <si>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</si>
  <si>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</si>
  <si>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</si>
  <si>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</si>
  <si>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</si>
  <si>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</si>
  <si>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</si>
  <si>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</si>
  <si>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</si>
  <si>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</si>
  <si>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</si>
  <si>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</si>
  <si>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</si>
  <si>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</si>
  <si>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</si>
  <si>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</si>
  <si>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</si>
  <si>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</si>
  <si>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</si>
  <si>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</si>
  <si>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</si>
  <si>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</si>
  <si>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</si>
  <si>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</si>
  <si>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</si>
  <si>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</si>
  <si>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</si>
  <si>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</si>
  <si>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</si>
  <si>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</si>
  <si>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</si>
  <si>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</si>
  <si>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</si>
  <si>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</si>
  <si>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</si>
  <si>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</si>
  <si>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</si>
  <si>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</si>
  <si>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</si>
  <si>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</si>
  <si>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</si>
  <si>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</si>
  <si>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</si>
  <si>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</si>
  <si>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</si>
  <si>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</si>
  <si>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</si>
  <si>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</si>
  <si>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</si>
  <si>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</si>
  <si>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</si>
  <si>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</si>
  <si>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</si>
  <si>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</si>
  <si>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</si>
  <si>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</si>
  <si>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</si>
  <si>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</si>
  <si>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</si>
  <si>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</si>
  <si>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</si>
  <si>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</si>
  <si>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</si>
  <si>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</si>
  <si>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</si>
  <si>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</si>
  <si>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</si>
  <si>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</si>
  <si>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</si>
  <si>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</si>
  <si>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</si>
  <si>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</si>
  <si>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</si>
  <si>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</si>
  <si>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</si>
  <si>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</si>
  <si>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</si>
  <si>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</si>
  <si>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</si>
  <si>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</si>
  <si>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</si>
  <si>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</si>
  <si>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</si>
  <si>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</si>
  <si>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</si>
  <si>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</si>
  <si>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</si>
  <si>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</si>
  <si>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</si>
  <si>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</si>
  <si>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</si>
  <si>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</si>
  <si>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</si>
  <si>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</si>
  <si>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</si>
  <si>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</si>
  <si>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</si>
  <si>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</si>
  <si>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</si>
  <si>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</si>
  <si>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</si>
  <si>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</si>
  <si>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</si>
  <si>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</si>
  <si>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</si>
  <si>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</si>
  <si>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</si>
  <si>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</si>
  <si>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</si>
  <si>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</si>
  <si>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</si>
  <si>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</si>
  <si>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</si>
  <si>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</si>
  <si>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</si>
  <si>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</si>
  <si>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</si>
  <si>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</si>
  <si>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</si>
  <si>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</si>
  <si>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</si>
  <si>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</si>
  <si>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</si>
  <si>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</si>
  <si>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</si>
  <si>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</si>
  <si>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</si>
  <si>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</si>
  <si>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</si>
  <si>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</si>
  <si>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</si>
  <si>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</si>
  <si>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</si>
  <si>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</si>
  <si>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</si>
  <si>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</si>
  <si>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</si>
  <si>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</si>
  <si>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</si>
  <si>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</si>
  <si>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</si>
  <si>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</si>
  <si>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</si>
  <si>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</si>
  <si>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</si>
  <si>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</si>
  <si>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</si>
  <si>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</si>
  <si>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</si>
  <si>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</si>
  <si>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</si>
  <si>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</si>
  <si>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</si>
  <si>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</si>
  <si>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</si>
  <si>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</si>
  <si>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</si>
  <si>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</si>
  <si>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</si>
  <si>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</si>
  <si>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</si>
  <si>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</si>
  <si>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</si>
  <si>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</si>
  <si>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</si>
  <si>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</si>
  <si>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</si>
  <si>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</si>
  <si>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</si>
  <si>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</si>
  <si>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</si>
  <si>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</si>
  <si>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</si>
  <si>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</si>
  <si>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</si>
  <si>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</si>
  <si>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</si>
  <si>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</si>
  <si>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</si>
  <si>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</si>
  <si>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</si>
  <si>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</si>
  <si>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</si>
  <si>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</si>
  <si>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</si>
  <si>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</si>
  <si>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</si>
  <si>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</si>
  <si>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</si>
  <si>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</si>
  <si>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</si>
  <si>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</si>
  <si>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</si>
  <si>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</si>
  <si>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</si>
  <si>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</si>
  <si>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</si>
  <si>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</si>
  <si>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</si>
  <si>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</si>
  <si>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</si>
  <si>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</si>
  <si>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</si>
  <si>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</si>
  <si>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</si>
  <si>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</si>
  <si>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</si>
  <si>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</si>
  <si>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</si>
  <si>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</si>
  <si>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</si>
  <si>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</si>
  <si>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</si>
  <si>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</si>
  <si>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</si>
  <si>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</si>
  <si>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</si>
  <si>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</si>
  <si>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</si>
  <si>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</si>
  <si>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</si>
  <si>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</si>
  <si>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</si>
  <si>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</si>
  <si>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</si>
  <si>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</si>
  <si>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</si>
  <si>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</si>
  <si>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</si>
  <si>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</si>
  <si>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</si>
  <si>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</si>
  <si>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</si>
  <si>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</si>
  <si>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</si>
  <si>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</si>
  <si>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</si>
  <si>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</si>
  <si>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</si>
  <si>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</si>
  <si>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</si>
  <si>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</si>
  <si>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</si>
  <si>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</si>
  <si>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</si>
  <si>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</si>
  <si>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</si>
  <si>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</si>
  <si>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</si>
  <si>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</si>
  <si>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</si>
  <si>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</si>
  <si>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</si>
  <si>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</si>
  <si>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</si>
  <si>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</si>
  <si>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</si>
  <si>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</si>
  <si>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</si>
  <si>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</si>
  <si>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</si>
  <si>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</si>
  <si>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</si>
  <si>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</si>
  <si>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</si>
  <si>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</si>
  <si>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</si>
  <si>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</si>
  <si>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</si>
  <si>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</si>
  <si>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</si>
  <si>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</si>
  <si>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</si>
  <si>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</si>
  <si>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</si>
  <si>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</si>
  <si>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</si>
  <si>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</si>
  <si>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</si>
  <si>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</si>
  <si>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</si>
  <si>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</si>
  <si>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</si>
  <si>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</si>
  <si>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</si>
  <si>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</si>
  <si>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</si>
  <si>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</si>
  <si>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</si>
  <si>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</si>
  <si>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</si>
  <si>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</si>
  <si>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</si>
  <si>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</si>
  <si>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</si>
  <si>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</si>
  <si>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</si>
  <si>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</si>
  <si>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</si>
  <si>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</si>
  <si>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</si>
  <si>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</si>
  <si>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</si>
  <si>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</si>
  <si>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</si>
  <si>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</si>
  <si>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</si>
  <si>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</si>
  <si>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</si>
  <si>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</si>
  <si>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</si>
  <si>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</si>
  <si>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</si>
  <si>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</si>
  <si>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</si>
  <si>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</si>
  <si>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</si>
  <si>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</si>
  <si>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</si>
  <si>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</si>
  <si>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</si>
  <si>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</si>
  <si>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</si>
  <si>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</si>
  <si>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</si>
  <si>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</si>
  <si>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</si>
  <si>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</si>
  <si>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</si>
  <si>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</si>
  <si>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</si>
  <si>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</si>
  <si>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</si>
  <si>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</si>
  <si>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</si>
  <si>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</si>
  <si>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</si>
  <si>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</si>
  <si>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</si>
  <si>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</si>
  <si>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</si>
  <si>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</si>
  <si>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</si>
  <si>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</si>
  <si>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</si>
  <si>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</si>
  <si>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</si>
  <si>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</si>
  <si>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</si>
  <si>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</si>
  <si>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</si>
  <si>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</si>
  <si>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</si>
  <si>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</si>
  <si>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</si>
  <si>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</si>
  <si>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</si>
  <si>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</si>
  <si>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</si>
  <si>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</si>
  <si>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</si>
  <si>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</si>
  <si>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</si>
  <si>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</si>
  <si>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</si>
  <si>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</si>
  <si>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</si>
  <si>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</si>
  <si>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</si>
  <si>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</si>
  <si>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</si>
  <si>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</si>
  <si>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</si>
  <si>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</si>
  <si>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</si>
  <si>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</si>
  <si>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</si>
  <si>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</si>
  <si>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</si>
  <si>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</si>
  <si>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</si>
  <si>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</si>
  <si>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</si>
  <si>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</si>
  <si>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</si>
  <si>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</si>
  <si>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</si>
  <si>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</si>
  <si>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</si>
  <si>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</si>
  <si>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</si>
  <si>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</si>
  <si>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</si>
  <si>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</si>
  <si>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</si>
  <si>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</si>
  <si>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</si>
  <si>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</si>
  <si>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</si>
  <si>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</si>
  <si>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</si>
  <si>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</si>
  <si>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</si>
  <si>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</si>
  <si>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</si>
  <si>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</si>
  <si>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</si>
  <si>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</si>
  <si>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</si>
  <si>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</si>
  <si>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</si>
  <si>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</si>
  <si>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</si>
  <si>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</si>
  <si>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</si>
  <si>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</si>
  <si>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</si>
  <si>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</si>
  <si>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</si>
  <si>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</si>
  <si>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</si>
  <si>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</si>
  <si>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</si>
  <si>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</si>
  <si>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</si>
  <si>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</si>
  <si>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</si>
  <si>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</si>
  <si>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</si>
  <si>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</si>
  <si>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</si>
  <si>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</si>
  <si>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</si>
  <si>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</si>
  <si>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</si>
  <si>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</si>
  <si>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</si>
  <si>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</si>
  <si>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</si>
  <si>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</si>
  <si>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</si>
  <si>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</si>
  <si>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</si>
  <si>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</si>
  <si>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</si>
  <si>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</si>
  <si>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</si>
  <si>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</si>
  <si>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</si>
  <si>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</si>
  <si>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</si>
  <si>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</si>
  <si>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</si>
  <si>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</si>
  <si>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</si>
  <si>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</si>
  <si>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</si>
  <si>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</si>
  <si>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</si>
  <si>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</si>
  <si>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</si>
  <si>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</si>
  <si>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</si>
  <si>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</si>
  <si>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</si>
  <si>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</si>
  <si>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</si>
  <si>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</si>
  <si>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</si>
  <si>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</si>
  <si>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</si>
  <si>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</si>
  <si>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</si>
  <si>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</si>
  <si>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</si>
  <si>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</si>
  <si>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</si>
  <si>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</si>
  <si>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</si>
  <si>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</si>
  <si>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</si>
  <si>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</si>
  <si>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</si>
  <si>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</si>
  <si>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</si>
  <si>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</si>
  <si>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</si>
  <si>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</si>
  <si>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</si>
  <si>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</si>
  <si>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</si>
  <si>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</si>
  <si>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</si>
  <si>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</si>
  <si>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</si>
  <si>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</si>
  <si>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</si>
  <si>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</si>
  <si>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</si>
  <si>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</si>
  <si>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</si>
  <si>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</si>
  <si>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</si>
  <si>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</si>
  <si>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</si>
  <si>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</si>
  <si>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</si>
  <si>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</si>
  <si>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</si>
  <si>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</si>
  <si>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</si>
  <si>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</si>
  <si>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</si>
  <si>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</si>
  <si>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</si>
  <si>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</si>
  <si>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</si>
  <si>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</si>
  <si>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</si>
  <si>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</si>
  <si>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</si>
  <si>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</si>
  <si>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</si>
  <si>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</si>
  <si>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</si>
  <si>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</si>
  <si>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</si>
  <si>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</si>
  <si>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</si>
  <si>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</si>
  <si>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</si>
  <si>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</si>
  <si>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</si>
  <si>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</si>
  <si>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</si>
  <si>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</si>
  <si>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</si>
  <si>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</si>
  <si>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</si>
  <si>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</si>
  <si>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</si>
  <si>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</si>
  <si>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</si>
  <si>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</si>
  <si>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</si>
  <si>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</si>
  <si>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</si>
  <si>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</si>
  <si>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</si>
  <si>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</si>
  <si>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</si>
  <si>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</si>
  <si>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</si>
  <si>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</si>
  <si>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</si>
  <si>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</si>
  <si>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</si>
  <si>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</si>
  <si>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</si>
  <si>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</si>
  <si>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</si>
  <si>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</si>
  <si>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</si>
  <si>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</si>
  <si>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</si>
  <si>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</si>
  <si>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</si>
  <si>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</si>
  <si>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</si>
  <si>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</si>
  <si>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</si>
  <si>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</si>
  <si>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</si>
  <si>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</si>
  <si>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</si>
  <si>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</si>
  <si>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</si>
  <si>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</si>
  <si>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</si>
  <si>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</si>
  <si>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</si>
  <si>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</si>
  <si>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</si>
  <si>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</si>
  <si>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</si>
  <si>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</si>
  <si>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</si>
  <si>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</si>
  <si>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</si>
  <si>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</si>
  <si>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</si>
  <si>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</si>
  <si>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</si>
  <si>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</si>
  <si>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</si>
  <si>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</si>
  <si>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</si>
  <si>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</si>
  <si>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</si>
  <si>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</si>
  <si>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</si>
  <si>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</si>
  <si>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</si>
  <si>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</si>
  <si>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</si>
  <si>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</si>
  <si>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</si>
  <si>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</si>
  <si>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</si>
  <si>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</si>
  <si>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</si>
  <si>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</si>
  <si>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</si>
  <si>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</si>
  <si>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</si>
  <si>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</si>
  <si>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</si>
  <si>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</si>
  <si>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</si>
  <si>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</si>
  <si>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</si>
  <si>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</si>
  <si>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</si>
  <si>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</si>
  <si>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</si>
  <si>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</si>
  <si>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</si>
  <si>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</si>
  <si>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</si>
  <si>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</si>
  <si>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</si>
  <si>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</si>
  <si>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</si>
  <si>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</si>
  <si>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</si>
  <si>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</si>
  <si>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</si>
  <si>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</si>
  <si>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</si>
  <si>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</si>
  <si>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</si>
  <si>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</si>
  <si>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</si>
  <si>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</si>
  <si>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</si>
  <si>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</si>
  <si>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</si>
  <si>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</si>
  <si>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</si>
  <si>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</si>
  <si>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</si>
  <si>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</si>
  <si>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</si>
  <si>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</si>
  <si>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</si>
  <si>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</si>
  <si>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</si>
  <si>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</si>
  <si>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</si>
  <si>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</si>
  <si>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</si>
  <si>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</si>
  <si>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</si>
  <si>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</si>
  <si>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</si>
  <si>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</si>
  <si>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</si>
  <si>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</si>
  <si>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</si>
  <si>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</si>
  <si>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</si>
  <si>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</si>
  <si>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</si>
  <si>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</si>
  <si>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</si>
  <si>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</si>
  <si>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</si>
  <si>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</si>
  <si>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</si>
  <si>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</si>
  <si>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</si>
  <si>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</si>
  <si>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</si>
  <si>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</si>
  <si>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</si>
  <si>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</si>
  <si>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</si>
  <si>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</si>
  <si>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</si>
  <si>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</si>
  <si>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</si>
  <si>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</si>
  <si>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</si>
  <si>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</si>
  <si>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</si>
  <si>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</si>
  <si>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</si>
  <si>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</si>
  <si>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</si>
  <si>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</si>
  <si>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</si>
  <si>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</si>
  <si>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</si>
  <si>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</si>
  <si>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</si>
  <si>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</si>
  <si>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</si>
  <si>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</si>
  <si>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</si>
  <si>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</si>
  <si>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</si>
  <si>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</si>
  <si>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</si>
  <si>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</si>
  <si>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</si>
  <si>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</si>
  <si>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</si>
  <si>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</si>
  <si>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</si>
  <si>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</si>
  <si>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</si>
  <si>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</si>
  <si>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</si>
  <si>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</si>
  <si>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</si>
  <si>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</si>
  <si>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</si>
  <si>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</si>
  <si>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</si>
  <si>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</si>
  <si>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</si>
  <si>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</si>
  <si>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</si>
  <si>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</si>
  <si>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</si>
  <si>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</si>
  <si>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</si>
  <si>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</si>
  <si>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</si>
  <si>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</si>
  <si>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</si>
  <si>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</si>
  <si>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</si>
  <si>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</si>
  <si>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</si>
  <si>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</si>
  <si>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</si>
  <si>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</si>
  <si>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</si>
  <si>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</si>
  <si>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</si>
  <si>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</si>
  <si>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</si>
  <si>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</si>
  <si>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</si>
  <si>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</si>
  <si>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</si>
  <si>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</si>
  <si>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</si>
  <si>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</si>
  <si>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</si>
  <si>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</si>
  <si>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</si>
  <si>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</si>
  <si>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</si>
  <si>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</si>
  <si>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</si>
  <si>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</si>
  <si>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</si>
  <si>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</si>
  <si>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</si>
  <si>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</si>
  <si>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</si>
  <si>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</si>
  <si>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</si>
  <si>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</si>
  <si>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</si>
  <si>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</si>
  <si>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</si>
  <si>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</si>
  <si>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</si>
  <si>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</si>
  <si>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</si>
  <si>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</si>
  <si>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</si>
  <si>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</si>
  <si>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</si>
  <si>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</si>
  <si>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</si>
  <si>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</si>
  <si>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</si>
  <si>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</si>
  <si>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</si>
  <si>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</si>
  <si>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</si>
  <si>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</si>
  <si>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</si>
  <si>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</si>
  <si>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</si>
  <si>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</si>
  <si>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</si>
  <si>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</si>
  <si>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</si>
  <si>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</si>
  <si>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</si>
  <si>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</si>
  <si>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</si>
  <si>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</si>
  <si>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</si>
  <si>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</si>
  <si>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</si>
  <si>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</si>
  <si>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</si>
  <si>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</si>
  <si>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</si>
  <si>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</si>
  <si>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</si>
  <si>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</si>
  <si>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</si>
  <si>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</si>
  <si>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</si>
  <si>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</si>
  <si>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</si>
  <si>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</si>
  <si>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</si>
  <si>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</si>
  <si>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</si>
  <si>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</si>
  <si>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</si>
  <si>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</si>
  <si>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</si>
  <si>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</si>
  <si>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</si>
  <si>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</si>
  <si>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</si>
  <si>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</si>
  <si>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</si>
  <si>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</si>
  <si>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</si>
  <si>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</si>
  <si>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</si>
  <si>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</si>
  <si>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</si>
  <si>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</si>
  <si>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</si>
  <si>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</si>
  <si>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</si>
  <si>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</si>
  <si>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</si>
  <si>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</si>
  <si>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</si>
  <si>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</si>
  <si>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</si>
  <si>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</si>
  <si>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</si>
  <si>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</si>
  <si>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</si>
  <si>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</si>
  <si>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</si>
  <si>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</si>
  <si>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</si>
  <si>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</si>
  <si>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</si>
  <si>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</si>
  <si>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</si>
  <si>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</si>
  <si>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</si>
  <si>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</si>
  <si>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</si>
  <si>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</si>
  <si>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</si>
  <si>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</si>
  <si>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</si>
  <si>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</si>
  <si>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</si>
  <si>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</si>
  <si>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</si>
  <si>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</si>
  <si>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</si>
  <si>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</si>
  <si>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</si>
  <si>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</si>
  <si>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</si>
  <si>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</si>
  <si>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</si>
  <si>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</si>
  <si>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</si>
  <si>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</si>
  <si>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</si>
  <si>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</si>
  <si>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</si>
  <si>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</si>
  <si>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</si>
  <si>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</si>
  <si>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</si>
  <si>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</si>
  <si>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</si>
  <si>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</si>
  <si>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</si>
  <si>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</si>
  <si>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</si>
  <si>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</si>
  <si>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</si>
  <si>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</si>
  <si>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</si>
  <si>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</si>
  <si>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</si>
  <si>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</si>
  <si>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</si>
  <si>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</si>
  <si>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</si>
  <si>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</si>
  <si>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</si>
  <si>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</si>
  <si>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</si>
  <si>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</si>
  <si>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</si>
  <si>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</si>
  <si>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</si>
  <si>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</si>
  <si>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</si>
  <si>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</si>
  <si>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</si>
  <si>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</si>
  <si>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</si>
  <si>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</si>
  <si>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</si>
  <si>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</si>
  <si>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</si>
  <si>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</si>
  <si>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</si>
  <si>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</si>
  <si>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</si>
  <si>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</si>
  <si>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</si>
  <si>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</si>
  <si>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</si>
  <si>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</si>
  <si>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</si>
  <si>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</si>
  <si>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</si>
  <si>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</si>
  <si>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</si>
  <si>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</si>
  <si>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</si>
  <si>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</si>
  <si>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</si>
  <si>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</si>
  <si>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</si>
  <si>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</si>
  <si>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</si>
  <si>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</si>
  <si>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</si>
  <si>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</si>
  <si>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</si>
  <si>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</si>
  <si>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</si>
  <si>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</si>
  <si>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</si>
  <si>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</si>
  <si>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</si>
  <si>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</si>
  <si>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</si>
  <si>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</si>
  <si>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</si>
  <si>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</si>
  <si>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</si>
  <si>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</si>
  <si>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</si>
  <si>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</si>
  <si>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</si>
  <si>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</si>
  <si>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</si>
  <si>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</si>
  <si>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</si>
  <si>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</si>
  <si>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</si>
  <si>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</si>
  <si>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</si>
  <si>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</si>
  <si>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</si>
  <si>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</si>
  <si>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</si>
  <si>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</si>
  <si>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</si>
  <si>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</si>
  <si>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</si>
  <si>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</si>
  <si>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</si>
  <si>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</si>
  <si>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</si>
  <si>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</si>
  <si>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</si>
  <si>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</si>
  <si>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</si>
  <si>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</si>
  <si>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</si>
  <si>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</si>
  <si>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</si>
  <si>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</si>
  <si>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</si>
  <si>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</si>
  <si>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</si>
  <si>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</si>
  <si>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</si>
  <si>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</si>
  <si>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</si>
  <si>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</si>
  <si>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</si>
  <si>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</si>
  <si>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</si>
  <si>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</si>
  <si>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</si>
  <si>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</si>
  <si>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</si>
  <si>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</si>
  <si>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</si>
  <si>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</si>
  <si>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</si>
  <si>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</si>
  <si>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</si>
  <si>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</si>
  <si>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</si>
  <si>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</si>
  <si>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</si>
  <si>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</si>
  <si>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</si>
  <si>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</si>
  <si>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</si>
  <si>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</si>
  <si>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</si>
  <si>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</si>
  <si>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</si>
  <si>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</si>
  <si>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</si>
  <si>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</si>
  <si>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</si>
  <si>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</si>
  <si>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</si>
  <si>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</si>
  <si>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</si>
  <si>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</si>
  <si>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</si>
  <si>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</si>
  <si>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</si>
  <si>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</si>
  <si>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</si>
  <si>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</si>
  <si>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</si>
  <si>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</si>
  <si>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</si>
  <si>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</si>
  <si>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</si>
  <si>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</si>
  <si>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</si>
  <si>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</si>
  <si>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</si>
  <si>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</si>
  <si>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</si>
  <si>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</si>
  <si>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</si>
  <si>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</si>
  <si>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</si>
  <si>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</si>
  <si>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</si>
  <si>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</si>
  <si>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</si>
  <si>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</si>
  <si>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</si>
  <si>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</si>
  <si>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</si>
  <si>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</si>
  <si>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</si>
  <si>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</si>
  <si>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</si>
  <si>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</si>
  <si>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</si>
  <si>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</si>
  <si>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</si>
  <si>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</si>
  <si>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</si>
  <si>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</si>
  <si>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</si>
  <si>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</si>
  <si>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</si>
  <si>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</si>
  <si>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</si>
  <si>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</si>
  <si>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</si>
  <si>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</si>
  <si>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</si>
  <si>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</si>
  <si>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</si>
  <si>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</si>
  <si>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</si>
  <si>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</si>
  <si>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</si>
  <si>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</si>
  <si>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</si>
  <si>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</si>
  <si>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</si>
  <si>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</si>
  <si>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</si>
  <si>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</si>
  <si>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</si>
  <si>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</si>
  <si>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</si>
  <si>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</si>
  <si>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</si>
  <si>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</si>
  <si>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</si>
  <si>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</si>
  <si>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</si>
  <si>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</si>
  <si>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</si>
  <si>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</si>
  <si>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</si>
  <si>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</si>
  <si>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</si>
  <si>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</si>
  <si>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</si>
  <si>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</si>
  <si>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</si>
  <si>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</si>
  <si>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</si>
  <si>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</si>
  <si>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</si>
  <si>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</si>
  <si>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</si>
  <si>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</si>
  <si>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</si>
  <si>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</si>
  <si>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</si>
  <si>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</si>
  <si>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</si>
  <si>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</si>
  <si>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</si>
  <si>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</si>
  <si>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</si>
  <si>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</si>
  <si>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</si>
  <si>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</si>
  <si>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</si>
  <si>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</si>
  <si>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</si>
  <si>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</si>
  <si>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</si>
  <si>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</si>
  <si>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</si>
  <si>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</si>
  <si>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</si>
  <si>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</si>
  <si>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</si>
  <si>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</si>
  <si>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</si>
  <si>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</si>
  <si>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</si>
  <si>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</si>
  <si>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</si>
  <si>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</si>
  <si>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</si>
  <si>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</si>
  <si>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</si>
  <si>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</si>
  <si>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</si>
  <si>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</si>
  <si>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</si>
  <si>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</si>
  <si>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</si>
  <si>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</si>
  <si>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</si>
  <si>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</si>
  <si>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</si>
  <si>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</si>
  <si>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</si>
  <si>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</si>
  <si>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</si>
  <si>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</si>
  <si>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</si>
  <si>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</si>
  <si>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</si>
  <si>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</si>
  <si>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</si>
  <si>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</si>
  <si>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</si>
  <si>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</si>
  <si>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</si>
  <si>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</si>
  <si>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</si>
  <si>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</si>
  <si>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</si>
  <si>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</si>
  <si>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</si>
  <si>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</si>
  <si>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</si>
  <si>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</si>
  <si>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</si>
  <si>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</si>
  <si>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</si>
  <si>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</si>
  <si>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</si>
  <si>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</si>
  <si>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</si>
  <si>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</si>
  <si>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</si>
  <si>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</si>
  <si>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</si>
  <si>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</si>
  <si>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</si>
  <si>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</si>
  <si>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</si>
  <si>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</si>
  <si>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</si>
  <si>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</si>
  <si>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</si>
  <si>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</si>
  <si>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</si>
  <si>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</si>
  <si>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</si>
  <si>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</si>
  <si>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</si>
  <si>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</si>
  <si>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</si>
  <si>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</si>
  <si>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</si>
  <si>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</si>
  <si>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</si>
  <si>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</si>
  <si>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</si>
  <si>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</si>
  <si>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</si>
  <si>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</si>
  <si>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</si>
  <si>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</si>
  <si>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</si>
  <si>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</si>
  <si>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</si>
  <si>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</si>
  <si>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</si>
  <si>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</si>
  <si>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</si>
  <si>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</si>
  <si>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</si>
  <si>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</si>
  <si>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</si>
  <si>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</si>
  <si>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</si>
  <si>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</si>
  <si>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</si>
  <si>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</si>
  <si>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</si>
  <si>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</si>
  <si>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</si>
  <si>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</si>
  <si>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</si>
  <si>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</si>
  <si>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</si>
  <si>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</si>
  <si>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</si>
  <si>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</si>
  <si>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</si>
  <si>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</si>
  <si>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</si>
  <si>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</si>
  <si>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</si>
  <si>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</si>
  <si>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</si>
  <si>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</si>
  <si>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</si>
  <si>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</si>
  <si>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</si>
  <si>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</si>
  <si>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</si>
  <si>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</si>
  <si>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</si>
  <si>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</si>
  <si>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</si>
  <si>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</si>
  <si>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</si>
  <si>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</si>
  <si>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</si>
  <si>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</si>
  <si>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</si>
  <si>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</si>
  <si>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</si>
  <si>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</si>
  <si>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</si>
  <si>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</si>
  <si>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</si>
  <si>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</si>
  <si>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</si>
  <si>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</si>
  <si>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</si>
  <si>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</si>
  <si>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</si>
  <si>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</si>
  <si>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</si>
  <si>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</si>
  <si>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</si>
  <si>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</si>
  <si>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</si>
  <si>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</si>
  <si>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</si>
  <si>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</si>
  <si>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</si>
  <si>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</si>
  <si>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</si>
  <si>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</si>
  <si>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</si>
  <si>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</si>
  <si>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</si>
  <si>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</si>
  <si>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</si>
  <si>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</si>
  <si>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</si>
  <si>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</si>
  <si>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</si>
  <si>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</si>
  <si>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</si>
  <si>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</si>
  <si>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</si>
  <si>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</si>
  <si>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</si>
  <si>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</si>
  <si>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</si>
  <si>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</si>
  <si>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</si>
  <si>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</si>
  <si>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</si>
  <si>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</si>
  <si>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</si>
  <si>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</si>
  <si>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</si>
  <si>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</si>
  <si>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</si>
  <si>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</si>
  <si>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</si>
  <si>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</si>
  <si>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</si>
  <si>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</si>
  <si>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</si>
  <si>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</si>
  <si>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</si>
  <si>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</si>
  <si>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</si>
  <si>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</si>
  <si>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</si>
  <si>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</si>
  <si>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</si>
  <si>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</si>
  <si>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</si>
  <si>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</si>
  <si>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</si>
  <si>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</si>
  <si>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</si>
  <si>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</si>
  <si>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</si>
  <si>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</si>
  <si>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</si>
  <si>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</si>
  <si>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</si>
  <si>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</si>
  <si>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</si>
  <si>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</si>
  <si>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</si>
  <si>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</si>
  <si>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</si>
  <si>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</si>
  <si>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</si>
  <si>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</si>
  <si>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</si>
  <si>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</si>
  <si>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</si>
  <si>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</si>
  <si>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</si>
  <si>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</si>
  <si>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</si>
  <si>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</si>
  <si>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</si>
  <si>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</si>
  <si>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</si>
  <si>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</si>
  <si>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</si>
  <si>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</si>
  <si>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</si>
  <si>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</si>
  <si>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</si>
  <si>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</si>
  <si>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</si>
  <si>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</si>
  <si>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</si>
  <si>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</si>
  <si>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</si>
  <si>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</si>
  <si>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</si>
  <si>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</si>
  <si>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</si>
  <si>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</si>
  <si>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</si>
  <si>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</si>
  <si>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</si>
  <si>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</si>
  <si>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</si>
  <si>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</si>
  <si>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</si>
  <si>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</si>
  <si>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</si>
  <si>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</si>
  <si>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</si>
  <si>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</si>
  <si>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</si>
  <si>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</si>
  <si>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</si>
  <si>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</si>
  <si>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</si>
  <si>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</si>
  <si>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</si>
  <si>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</si>
  <si>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</si>
  <si>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</si>
  <si>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</si>
  <si>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</si>
  <si>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</si>
  <si>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</si>
  <si>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</si>
  <si>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</si>
  <si>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</si>
  <si>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</si>
  <si>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</si>
  <si>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</si>
  <si>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</si>
  <si>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</si>
  <si>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</si>
  <si>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</si>
  <si>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</si>
  <si>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</si>
  <si>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</si>
  <si>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</si>
  <si>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</si>
  <si>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</si>
  <si>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</si>
  <si>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</si>
  <si>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</si>
  <si>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</si>
  <si>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</si>
  <si>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</si>
  <si>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</si>
  <si>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</si>
  <si>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</si>
  <si>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</si>
  <si>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</si>
  <si>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</si>
  <si>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</si>
  <si>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</si>
  <si>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</si>
  <si>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</si>
  <si>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</si>
  <si>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</si>
  <si>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</si>
  <si>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</si>
  <si>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</si>
  <si>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</si>
  <si>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</si>
  <si>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</si>
  <si>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</si>
  <si>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</si>
  <si>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</si>
  <si>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</si>
  <si>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</si>
  <si>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</si>
  <si>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</si>
  <si>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</si>
  <si>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</si>
  <si>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</si>
  <si>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</si>
  <si>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</si>
  <si>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</si>
  <si>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</si>
  <si>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</si>
  <si>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</si>
  <si>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</si>
  <si>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</si>
  <si>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</si>
  <si>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</si>
  <si>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</si>
  <si>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</si>
  <si>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</si>
  <si>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</si>
  <si>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</si>
  <si>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</si>
  <si>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</si>
  <si>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</si>
  <si>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</si>
  <si>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</si>
  <si>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</si>
  <si>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</si>
  <si>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</si>
  <si>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</si>
  <si>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</si>
  <si>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</si>
  <si>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</si>
  <si>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</si>
  <si>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</si>
  <si>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</si>
  <si>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</si>
  <si>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</si>
  <si>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</si>
  <si>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</si>
  <si>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</si>
  <si>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</si>
  <si>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</si>
  <si>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</si>
  <si>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</si>
  <si>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</si>
  <si>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</si>
  <si>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</si>
  <si>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</si>
  <si>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</si>
  <si>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</si>
  <si>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</si>
  <si>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</si>
  <si>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</si>
  <si>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</si>
  <si>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</si>
  <si>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</si>
  <si>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</si>
  <si>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</si>
  <si>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</si>
  <si>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</si>
  <si>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</si>
  <si>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</si>
  <si>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</si>
  <si>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</si>
  <si>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</si>
  <si>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</si>
  <si>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</si>
  <si>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</si>
  <si>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</si>
  <si>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</si>
  <si>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</si>
  <si>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</si>
  <si>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</si>
  <si>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</si>
  <si>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</si>
  <si>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</si>
  <si>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</si>
  <si>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</si>
  <si>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</si>
  <si>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</si>
  <si>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</si>
  <si>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</si>
  <si>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</si>
  <si>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</si>
  <si>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</si>
  <si>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</si>
  <si>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</si>
  <si>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</si>
  <si>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</si>
  <si>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</si>
  <si>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</si>
  <si>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</si>
  <si>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</si>
  <si>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</si>
  <si>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</si>
  <si>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</si>
  <si>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</si>
  <si>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</si>
  <si>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</si>
  <si>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</si>
  <si>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</si>
  <si>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</si>
  <si>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</si>
  <si>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</si>
  <si>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</si>
  <si>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</si>
  <si>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</si>
  <si>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</si>
  <si>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</si>
  <si>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</si>
  <si>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</si>
  <si>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</si>
  <si>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</si>
  <si>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</si>
  <si>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</si>
  <si>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</si>
  <si>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</si>
  <si>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</si>
  <si>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</si>
  <si>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</si>
  <si>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</si>
  <si>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</si>
  <si>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</si>
  <si>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</si>
  <si>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</si>
  <si>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</si>
  <si>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</si>
  <si>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</si>
  <si>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</si>
  <si>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</si>
  <si>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</si>
  <si>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</si>
  <si>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</si>
  <si>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</si>
  <si>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</si>
  <si>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</si>
  <si>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</si>
  <si>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</si>
  <si>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</si>
  <si>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</si>
  <si>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</si>
  <si>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</si>
  <si>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</si>
  <si>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</si>
  <si>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</si>
  <si>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</si>
  <si>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</si>
  <si>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</si>
  <si>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</si>
  <si>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</si>
  <si>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</si>
  <si>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</si>
  <si>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</si>
  <si>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</si>
  <si>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</si>
  <si>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</si>
  <si>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</si>
  <si>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</si>
  <si>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</si>
  <si>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</si>
  <si>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</si>
  <si>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</si>
  <si>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</si>
  <si>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</si>
  <si>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</si>
  <si>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</si>
  <si>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</si>
  <si>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</si>
  <si>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</si>
  <si>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</si>
  <si>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</si>
  <si>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</si>
  <si>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</si>
  <si>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</si>
  <si>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</si>
  <si>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</si>
  <si>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</si>
  <si>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</si>
  <si>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</si>
  <si>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</si>
  <si>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</si>
  <si>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</si>
  <si>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</si>
  <si>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</si>
  <si>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</si>
  <si>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</si>
  <si>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</si>
  <si>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</si>
  <si>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</si>
  <si>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</si>
  <si>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</si>
  <si>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</si>
  <si>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</si>
  <si>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</si>
  <si>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</si>
  <si>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</si>
  <si>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</si>
  <si>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</si>
  <si>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</si>
  <si>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</si>
  <si>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</si>
  <si>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</si>
  <si>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</si>
  <si>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</si>
  <si>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</si>
  <si>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</si>
  <si>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</si>
  <si>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</si>
  <si>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</si>
  <si>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</si>
  <si>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</si>
  <si>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</si>
  <si>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</si>
  <si>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</si>
  <si>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</si>
  <si>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</si>
  <si>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</si>
  <si>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</si>
  <si>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</si>
  <si>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</si>
  <si>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</si>
  <si>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</si>
  <si>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</si>
  <si>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</si>
  <si>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</si>
  <si>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</si>
  <si>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</si>
  <si>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</si>
  <si>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</si>
  <si>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</si>
  <si>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</si>
  <si>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</si>
  <si>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</si>
  <si>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</si>
  <si>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</si>
  <si>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</si>
  <si>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</si>
  <si>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</si>
  <si>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</si>
  <si>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</si>
  <si>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</si>
  <si>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</si>
  <si>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</si>
  <si>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</si>
  <si>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</si>
  <si>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</si>
  <si>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</si>
  <si>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</si>
  <si>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</si>
  <si>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</si>
  <si>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</si>
  <si>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</si>
  <si>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</si>
  <si>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</si>
  <si>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</si>
  <si>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</si>
  <si>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</si>
  <si>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</si>
  <si>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</si>
  <si>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</si>
  <si>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</si>
  <si>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</si>
  <si>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</si>
  <si>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</si>
  <si>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</si>
  <si>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</si>
  <si>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</si>
  <si>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</si>
  <si>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</si>
  <si>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</si>
  <si>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</si>
  <si>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</si>
  <si>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</si>
  <si>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</si>
  <si>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</si>
  <si>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</si>
  <si>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</si>
  <si>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</si>
  <si>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</si>
  <si>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</si>
  <si>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</si>
  <si>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</si>
  <si>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</si>
  <si>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</si>
  <si>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</si>
  <si>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</si>
  <si>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</si>
  <si>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</si>
  <si>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</si>
  <si>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</si>
  <si>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</si>
  <si>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</si>
  <si>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</si>
  <si>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</si>
  <si>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</si>
  <si>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</si>
  <si>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</si>
  <si>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</si>
  <si>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</si>
  <si>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</si>
  <si>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</si>
  <si>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</si>
  <si>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</si>
  <si>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</si>
  <si>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</si>
  <si>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</si>
  <si>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</si>
  <si>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</si>
  <si>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</si>
  <si>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</si>
  <si>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</si>
  <si>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</si>
  <si>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</si>
  <si>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</si>
  <si>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</si>
  <si>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</si>
  <si>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</si>
  <si>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</si>
  <si>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</si>
  <si>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</si>
  <si>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</si>
  <si>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</si>
  <si>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</si>
  <si>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</si>
  <si>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</si>
  <si>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</si>
  <si>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</si>
  <si>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</si>
  <si>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</si>
  <si>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</si>
  <si>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</si>
  <si>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</si>
  <si>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</si>
  <si>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</si>
  <si>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</si>
  <si>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</si>
  <si>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</si>
  <si>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</si>
  <si>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</si>
  <si>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</si>
  <si>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</si>
  <si>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</si>
  <si>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</si>
  <si>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</si>
  <si>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</si>
  <si>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</si>
  <si>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</si>
  <si>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</si>
  <si>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</si>
  <si>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</si>
  <si>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</si>
  <si>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</si>
  <si>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</si>
  <si>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</si>
  <si>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</si>
  <si>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</si>
  <si>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</si>
  <si>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</si>
  <si>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</si>
  <si>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</si>
  <si>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</si>
  <si>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</si>
  <si>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</si>
  <si>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</si>
  <si>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</si>
  <si>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</si>
  <si>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</si>
  <si>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</si>
  <si>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</si>
  <si>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</si>
  <si>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</si>
  <si>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</si>
  <si>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</si>
  <si>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</si>
  <si>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</si>
  <si>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</si>
  <si>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</si>
  <si>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</si>
  <si>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</si>
  <si>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</si>
  <si>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</si>
  <si>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</si>
  <si>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</si>
  <si>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</si>
  <si>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</si>
  <si>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</si>
  <si>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</si>
  <si>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</si>
  <si>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</si>
  <si>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</si>
  <si>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</si>
  <si>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</si>
  <si>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</si>
  <si>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</si>
  <si>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</si>
  <si>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</si>
  <si>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</si>
  <si>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</si>
  <si>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</si>
  <si>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</si>
  <si>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</si>
  <si>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</si>
  <si>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</si>
  <si>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</si>
  <si>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</si>
  <si>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</si>
  <si>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</si>
  <si>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</si>
  <si>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</si>
  <si>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</si>
  <si>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</si>
  <si>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</si>
  <si>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</si>
  <si>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</si>
  <si>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</si>
  <si>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</si>
  <si>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</si>
  <si>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</si>
  <si>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</si>
  <si>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</si>
  <si>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</si>
  <si>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</si>
  <si>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</si>
  <si>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</si>
  <si>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</si>
  <si>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</si>
  <si>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</si>
  <si>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</si>
  <si>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</si>
  <si>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</si>
  <si>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</si>
  <si>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</si>
  <si>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</si>
  <si>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</si>
  <si>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</si>
  <si>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</si>
  <si>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</si>
  <si>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</si>
  <si>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</si>
  <si>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</si>
  <si>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</si>
  <si>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</si>
  <si>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</si>
  <si>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</si>
  <si>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</si>
  <si>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</si>
  <si>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</si>
  <si>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</si>
  <si>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</si>
  <si>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</si>
  <si>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</si>
  <si>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</si>
  <si>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</si>
  <si>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</si>
  <si>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</si>
  <si>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</si>
  <si>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</si>
  <si>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</si>
  <si>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</si>
  <si>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</si>
  <si>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</si>
  <si>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</si>
  <si>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</si>
  <si>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</si>
  <si>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</si>
  <si>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</si>
  <si>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</si>
  <si>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</si>
  <si>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</si>
  <si>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</si>
  <si>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</si>
  <si>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</si>
  <si>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</si>
  <si>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</si>
  <si>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</si>
  <si>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</si>
  <si>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</si>
  <si>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</si>
  <si>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</si>
  <si>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</si>
  <si>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</si>
  <si>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</si>
  <si>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</si>
  <si>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</si>
  <si>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</si>
  <si>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</si>
  <si>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</si>
  <si>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</si>
  <si>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</si>
  <si>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</si>
  <si>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</si>
  <si>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</si>
  <si>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</si>
  <si>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</si>
  <si>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</si>
  <si>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</si>
  <si>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</si>
  <si>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</si>
  <si>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</si>
  <si>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</si>
  <si>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</si>
  <si>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</si>
  <si>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</si>
  <si>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</si>
  <si>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</si>
  <si>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</si>
  <si>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</si>
  <si>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</si>
  <si>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</si>
  <si>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</si>
  <si>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</si>
  <si>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</si>
  <si>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</si>
  <si>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</si>
  <si>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</si>
  <si>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</si>
  <si>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</si>
  <si>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</si>
  <si>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</si>
  <si>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</si>
  <si>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</si>
  <si>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</si>
  <si>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</si>
  <si>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</si>
  <si>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</si>
  <si>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</si>
  <si>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</si>
  <si>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</si>
  <si>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</si>
  <si>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</si>
  <si>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</si>
  <si>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</si>
  <si>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</si>
  <si>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</si>
  <si>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</si>
  <si>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</si>
  <si>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</si>
  <si>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</si>
  <si>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</si>
  <si>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</si>
  <si>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</si>
  <si>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</si>
  <si>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</si>
  <si>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</si>
  <si>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</si>
  <si>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</si>
  <si>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</si>
  <si>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</si>
  <si>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</si>
  <si>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</si>
  <si>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</si>
  <si>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</si>
  <si>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</si>
  <si>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</si>
  <si>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</si>
  <si>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</si>
  <si>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</si>
  <si>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</si>
  <si>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</si>
  <si>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</si>
  <si>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</si>
  <si>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</si>
  <si>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</si>
  <si>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</si>
  <si>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</si>
  <si>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</si>
  <si>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</si>
  <si>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</si>
  <si>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</si>
  <si>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</si>
  <si>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</si>
  <si>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</si>
  <si>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</si>
  <si>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</si>
  <si>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</si>
  <si>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</si>
  <si>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</si>
  <si>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</si>
  <si>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</si>
  <si>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</si>
  <si>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</si>
  <si>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</si>
  <si>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</si>
  <si>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</si>
  <si>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</si>
  <si>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</si>
  <si>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</si>
  <si>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</si>
  <si>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</si>
  <si>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</si>
  <si>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</si>
  <si>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</si>
  <si>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</si>
  <si>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</si>
  <si>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</si>
  <si>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</si>
  <si>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</si>
  <si>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</si>
  <si>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</si>
  <si>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</si>
  <si>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</si>
  <si>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</si>
  <si>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</si>
  <si>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</si>
  <si>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</si>
  <si>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</si>
  <si>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</si>
  <si>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</si>
  <si>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</si>
  <si>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</si>
  <si>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</si>
  <si>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</si>
  <si>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</si>
  <si>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</si>
  <si>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</si>
  <si>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</si>
  <si>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</si>
  <si>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</si>
  <si>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</si>
  <si>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</si>
  <si>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</si>
  <si>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</si>
  <si>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</si>
  <si>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</si>
  <si>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</si>
  <si>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</si>
  <si>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</si>
  <si>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</si>
  <si>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</si>
  <si>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</si>
  <si>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</si>
  <si>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</si>
  <si>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</si>
  <si>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</si>
  <si>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</si>
  <si>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</si>
  <si>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</si>
  <si>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</si>
  <si>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</si>
  <si>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</si>
  <si>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</si>
  <si>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</si>
  <si>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</si>
  <si>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</si>
  <si>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</si>
  <si>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</si>
  <si>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</si>
  <si>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</si>
  <si>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</si>
  <si>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</si>
  <si>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</si>
  <si>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</si>
  <si>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</si>
  <si>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</si>
  <si>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</si>
  <si>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</si>
  <si>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</si>
  <si>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</si>
  <si>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</si>
  <si>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</si>
  <si>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</si>
  <si>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</si>
  <si>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</si>
  <si>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</si>
  <si>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</si>
  <si>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</si>
  <si>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</si>
  <si>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</si>
  <si>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</si>
  <si>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</si>
  <si>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</si>
  <si>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</si>
  <si>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</si>
  <si>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</si>
  <si>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</si>
  <si>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</si>
  <si>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</si>
  <si>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</si>
  <si>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</si>
  <si>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</si>
  <si>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</si>
  <si>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</si>
  <si>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</si>
  <si>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</si>
  <si>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</si>
  <si>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</si>
  <si>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</si>
  <si>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</si>
  <si>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</si>
  <si>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</si>
  <si>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</si>
  <si>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</si>
  <si>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</si>
  <si>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</si>
  <si>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</si>
  <si>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</si>
  <si>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</si>
  <si>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</si>
  <si>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</si>
  <si>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</si>
  <si>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</si>
  <si>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</si>
  <si>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</si>
  <si>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</si>
  <si>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</si>
  <si>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</si>
  <si>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</si>
  <si>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</si>
  <si>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</si>
  <si>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</si>
  <si>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</si>
  <si>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</si>
  <si>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</si>
  <si>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</si>
  <si>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</si>
  <si>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</si>
  <si>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</si>
  <si>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</si>
  <si>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</si>
  <si>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</si>
  <si>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</si>
  <si>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</si>
  <si>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</si>
  <si>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</si>
  <si>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</si>
  <si>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</si>
  <si>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</si>
  <si>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</si>
  <si>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</si>
  <si>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</si>
  <si>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</si>
  <si>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</si>
  <si>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</si>
  <si>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</si>
  <si>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</si>
  <si>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</si>
  <si>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</si>
  <si>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</si>
  <si>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</si>
  <si>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</si>
  <si>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</si>
  <si>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</si>
  <si>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</si>
  <si>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</si>
  <si>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</si>
  <si>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</si>
  <si>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</si>
  <si>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</si>
  <si>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</si>
  <si>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</si>
  <si>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</si>
  <si>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</si>
  <si>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</si>
  <si>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</si>
  <si>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</si>
  <si>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</si>
  <si>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</si>
  <si>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</si>
  <si>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</si>
  <si>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</si>
  <si>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</si>
  <si>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</si>
  <si>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</si>
  <si>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</si>
  <si>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</si>
  <si>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</si>
  <si>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</si>
  <si>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</si>
  <si>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</si>
  <si>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</si>
  <si>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</si>
  <si>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</si>
  <si>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</si>
  <si>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</si>
  <si>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</si>
  <si>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</si>
  <si>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</si>
  <si>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</si>
  <si>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</si>
  <si>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</si>
  <si>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</si>
  <si>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</si>
  <si>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</si>
  <si>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</si>
  <si>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</si>
  <si>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</si>
  <si>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</si>
  <si>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</si>
  <si>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</si>
  <si>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</si>
  <si>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</si>
  <si>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</si>
  <si>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</si>
  <si>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</si>
  <si>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</si>
  <si>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</si>
  <si>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</si>
  <si>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</si>
  <si>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</si>
  <si>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</si>
  <si>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</si>
  <si>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</si>
  <si>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</si>
  <si>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</si>
  <si>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</si>
  <si>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</si>
  <si>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</si>
  <si>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</si>
  <si>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</si>
  <si>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</si>
  <si>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</si>
  <si>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</si>
  <si>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</si>
  <si>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</si>
  <si>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</si>
  <si>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</si>
  <si>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</si>
  <si>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</si>
  <si>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</si>
  <si>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</si>
  <si>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</si>
  <si>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</si>
  <si>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</si>
  <si>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</si>
  <si>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</si>
  <si>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</si>
  <si>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</si>
  <si>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</si>
  <si>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</si>
  <si>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</si>
  <si>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</si>
  <si>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</si>
  <si>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</si>
  <si>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</si>
  <si>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</si>
  <si>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</si>
  <si>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</si>
  <si>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</si>
  <si>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</si>
  <si>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</si>
  <si>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</si>
  <si>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</si>
  <si>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</si>
  <si>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</si>
  <si>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</si>
  <si>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</si>
  <si>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</si>
  <si>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</si>
  <si>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</si>
  <si>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</si>
  <si>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</si>
  <si>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</si>
  <si>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</si>
  <si>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</si>
  <si>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</si>
  <si>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</si>
  <si>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</si>
  <si>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</si>
  <si>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</si>
  <si>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</si>
  <si>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</si>
  <si>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</si>
  <si>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</si>
  <si>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</si>
  <si>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</si>
  <si>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</si>
  <si>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</si>
  <si>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</si>
  <si>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</si>
  <si>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</si>
  <si>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</si>
  <si>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</si>
  <si>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</si>
  <si>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</si>
  <si>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</si>
  <si>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</si>
  <si>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</si>
  <si>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</si>
  <si>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</si>
  <si>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</si>
  <si>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</si>
  <si>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</si>
  <si>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</si>
  <si>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</si>
  <si>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</si>
  <si>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</si>
  <si>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</si>
  <si>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</si>
  <si>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</si>
  <si>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</si>
  <si>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</si>
  <si>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</si>
  <si>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</si>
  <si>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</si>
  <si>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</si>
  <si>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</si>
  <si>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</si>
  <si>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</si>
  <si>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</si>
  <si>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</si>
  <si>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</si>
  <si>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</si>
  <si>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</si>
  <si>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</si>
  <si>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</si>
  <si>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</si>
  <si>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</si>
  <si>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</si>
  <si>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</si>
  <si>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</si>
  <si>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</si>
  <si>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</si>
  <si>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</si>
  <si>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</si>
  <si>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</si>
  <si>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</si>
  <si>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</si>
  <si>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</si>
  <si>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</si>
  <si>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</si>
  <si>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</si>
  <si>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</si>
  <si>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</si>
  <si>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</si>
  <si>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</si>
  <si>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</si>
  <si>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</si>
  <si>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</si>
  <si>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</si>
  <si>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</si>
  <si>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</si>
  <si>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</si>
  <si>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</si>
  <si>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</si>
  <si>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</si>
  <si>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</si>
  <si>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</si>
  <si>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</si>
  <si>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</si>
  <si>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</si>
  <si>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</si>
  <si>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</si>
  <si>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</si>
  <si>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</si>
  <si>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</si>
  <si>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</si>
  <si>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</si>
  <si>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</si>
  <si>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</si>
  <si>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</si>
  <si>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</si>
  <si>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</si>
  <si>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</si>
  <si>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</si>
  <si>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</si>
  <si>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</si>
  <si>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</si>
  <si>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</si>
  <si>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</si>
  <si>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</si>
  <si>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</si>
  <si>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</si>
  <si>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</si>
  <si>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</si>
  <si>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</si>
  <si>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</si>
  <si>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</si>
  <si>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</si>
  <si>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</si>
  <si>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</si>
  <si>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</si>
  <si>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</si>
  <si>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</si>
  <si>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</si>
  <si>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</si>
  <si>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</si>
  <si>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</si>
  <si>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</si>
  <si>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</si>
  <si>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</si>
  <si>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</si>
  <si>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</si>
  <si>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</si>
  <si>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</si>
  <si>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</si>
  <si>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</si>
  <si>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</si>
  <si>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</si>
  <si>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</si>
  <si>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</si>
  <si>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</si>
  <si>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</si>
  <si>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</si>
  <si>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</si>
  <si>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</si>
  <si>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</si>
  <si>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</si>
  <si>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</si>
  <si>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</si>
  <si>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</si>
  <si>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</si>
  <si>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</si>
  <si>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</si>
  <si>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</si>
  <si>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</si>
  <si>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</si>
  <si>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</si>
  <si>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</si>
  <si>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</si>
  <si>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</si>
  <si>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</si>
  <si>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</si>
  <si>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</si>
  <si>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</si>
  <si>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</si>
  <si>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</si>
  <si>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</si>
  <si>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</si>
  <si>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</si>
  <si>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</si>
  <si>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</si>
  <si>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</si>
  <si>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</si>
  <si>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</si>
  <si>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</si>
  <si>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</si>
  <si>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</si>
  <si>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</si>
  <si>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</si>
  <si>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</si>
  <si>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</si>
  <si>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</si>
  <si>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</si>
  <si>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</si>
  <si>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</si>
  <si>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</si>
  <si>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</si>
  <si>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</si>
  <si>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</si>
  <si>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</si>
  <si>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</si>
  <si>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</si>
  <si>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</si>
  <si>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</si>
  <si>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</si>
  <si>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</si>
  <si>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</si>
  <si>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</si>
  <si>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</si>
  <si>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</si>
  <si>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</si>
  <si>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</si>
  <si>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</si>
  <si>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</si>
  <si>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</si>
  <si>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</si>
  <si>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</si>
  <si>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</si>
  <si>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</si>
  <si>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</si>
  <si>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</si>
  <si>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</si>
  <si>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</si>
  <si>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</si>
  <si>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</si>
  <si>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</si>
  <si>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</si>
  <si>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</si>
  <si>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</si>
  <si>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</si>
  <si>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</si>
  <si>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</si>
  <si>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</si>
  <si>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</si>
  <si>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</si>
  <si>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</si>
  <si>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</si>
  <si>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</si>
  <si>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</si>
  <si>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</si>
  <si>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</si>
  <si>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</si>
  <si>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</si>
  <si>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</si>
  <si>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</si>
  <si>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</si>
  <si>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</si>
  <si>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</si>
  <si>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</si>
  <si>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</si>
  <si>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</si>
  <si>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</si>
  <si>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</si>
  <si>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</si>
  <si>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</si>
  <si>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</si>
  <si>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</si>
  <si>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</si>
  <si>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</si>
  <si>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</si>
  <si>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</si>
  <si>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</si>
  <si>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</si>
  <si>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</si>
  <si>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</si>
  <si>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</si>
  <si>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</si>
  <si>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</si>
  <si>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</si>
  <si>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</si>
  <si>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</si>
  <si>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</si>
  <si>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</si>
  <si>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</si>
  <si>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</si>
  <si>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</si>
  <si>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</si>
  <si>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</si>
  <si>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</si>
  <si>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</si>
  <si>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</si>
  <si>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</si>
  <si>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</si>
  <si>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</si>
  <si>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</si>
  <si>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</si>
  <si>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</si>
  <si>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</si>
  <si>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</si>
  <si>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</si>
  <si>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</si>
  <si>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</si>
  <si>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</si>
  <si>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</si>
  <si>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</si>
  <si>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</si>
  <si>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</si>
  <si>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</si>
  <si>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</si>
  <si>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</si>
  <si>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</si>
  <si>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</si>
  <si>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</si>
  <si>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</si>
  <si>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</si>
  <si>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</si>
  <si>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</si>
  <si>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</si>
  <si>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</si>
  <si>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</si>
  <si>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</si>
  <si>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</si>
  <si>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</si>
  <si>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</si>
  <si>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</si>
  <si>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</si>
  <si>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</si>
  <si>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</si>
  <si>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</si>
  <si>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</si>
  <si>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</si>
  <si>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</si>
  <si>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</si>
  <si>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</si>
  <si>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</si>
  <si>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</si>
  <si>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</si>
  <si>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</si>
  <si>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</si>
  <si>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</si>
  <si>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</si>
  <si>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</si>
  <si>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</si>
  <si>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</si>
  <si>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</si>
  <si>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</si>
  <si>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</si>
  <si>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</si>
  <si>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</si>
  <si>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</si>
  <si>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</si>
  <si>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</si>
  <si>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</si>
  <si>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</si>
  <si>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</si>
  <si>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</si>
  <si>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</si>
  <si>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</si>
  <si>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</si>
  <si>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</si>
  <si>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</si>
  <si>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</si>
  <si>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</si>
  <si>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</si>
  <si>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</si>
  <si>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</si>
  <si>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</si>
  <si>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</si>
  <si>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</si>
  <si>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</si>
  <si>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</si>
  <si>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</si>
  <si>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</si>
  <si>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</si>
  <si>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</si>
  <si>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</si>
  <si>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</si>
  <si>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</si>
  <si>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</si>
  <si>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</si>
  <si>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</si>
  <si>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</si>
  <si>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</si>
  <si>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</si>
  <si>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</si>
  <si>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</si>
  <si>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</si>
  <si>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</si>
  <si>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</si>
  <si>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</si>
  <si>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</si>
  <si>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</si>
  <si>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</si>
  <si>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</si>
  <si>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</si>
  <si>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</si>
  <si>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</si>
  <si>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</si>
  <si>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</si>
  <si>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</si>
  <si>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</si>
  <si>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</si>
  <si>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</si>
  <si>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</si>
  <si>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</si>
  <si>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</si>
  <si>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</si>
  <si>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</si>
  <si>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</si>
  <si>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</si>
  <si>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</si>
  <si>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</si>
  <si>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</si>
  <si>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</si>
  <si>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</si>
  <si>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</si>
  <si>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</si>
  <si>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</si>
  <si>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</si>
  <si>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</si>
  <si>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</si>
  <si>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</si>
  <si>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</si>
  <si>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</si>
  <si>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</si>
  <si>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</si>
  <si>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</si>
  <si>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</si>
  <si>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</si>
  <si>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</si>
  <si>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</si>
  <si>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</si>
  <si>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</si>
  <si>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</si>
  <si>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</si>
  <si>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</si>
  <si>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</si>
  <si>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</si>
  <si>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</si>
  <si>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</si>
  <si>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</si>
  <si>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</si>
  <si>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</si>
  <si>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</si>
  <si>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</si>
  <si>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</si>
  <si>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</si>
  <si>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</si>
  <si>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</si>
  <si>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</si>
  <si>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</si>
  <si>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</si>
  <si>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</si>
  <si>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</si>
  <si>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</si>
  <si>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</si>
  <si>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</si>
  <si>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</si>
  <si>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</si>
  <si>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</si>
  <si>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</si>
  <si>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</si>
  <si>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</si>
  <si>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</si>
  <si>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</si>
  <si>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</si>
  <si>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</si>
  <si>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</si>
  <si>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</si>
  <si>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</si>
  <si>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</si>
  <si>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</si>
  <si>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</si>
  <si>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</si>
  <si>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</si>
  <si>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</si>
  <si>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</si>
  <si>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</si>
  <si>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</si>
  <si>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</si>
  <si>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</si>
  <si>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</si>
  <si>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</si>
  <si>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</si>
  <si>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</si>
  <si>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</si>
  <si>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</si>
  <si>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</si>
  <si>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</si>
  <si>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</si>
  <si>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</si>
  <si>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</si>
  <si>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</si>
  <si>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</si>
  <si>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</si>
  <si>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</si>
  <si>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</si>
  <si>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</si>
  <si>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</si>
  <si>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</si>
  <si>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</si>
  <si>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</si>
  <si>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</si>
  <si>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</si>
  <si>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</si>
  <si>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</si>
  <si>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</si>
  <si>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</si>
  <si>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</si>
  <si>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</si>
  <si>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</si>
  <si>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</si>
  <si>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</si>
  <si>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</si>
  <si>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</si>
  <si>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</si>
  <si>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</si>
  <si>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</si>
  <si>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</si>
  <si>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</si>
  <si>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</si>
  <si>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</si>
  <si>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</si>
  <si>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</si>
  <si>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</si>
  <si>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</si>
  <si>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</si>
  <si>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</si>
  <si>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</si>
  <si>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</si>
  <si>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</si>
  <si>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</si>
  <si>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</si>
  <si>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</si>
  <si>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</si>
  <si>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</si>
  <si>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</si>
  <si>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</si>
  <si>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</si>
  <si>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</si>
  <si>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</si>
  <si>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</si>
  <si>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</si>
  <si>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</si>
  <si>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</si>
  <si>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</si>
  <si>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</si>
  <si>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</si>
  <si>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</si>
  <si>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</si>
  <si>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</si>
  <si>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</si>
  <si>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</si>
  <si>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</si>
  <si>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</si>
  <si>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</si>
  <si>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</si>
  <si>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</si>
  <si>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</si>
  <si>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</si>
  <si>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</si>
  <si>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</si>
  <si>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</si>
  <si>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</si>
  <si>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</si>
  <si>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</si>
  <si>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</si>
  <si>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</si>
  <si>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</si>
  <si>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</si>
  <si>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</si>
  <si>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</si>
  <si>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</si>
  <si>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</si>
  <si>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</si>
  <si>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</si>
  <si>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</si>
  <si>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</si>
  <si>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</si>
  <si>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</si>
  <si>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</si>
  <si>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</si>
  <si>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</si>
  <si>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</si>
  <si>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</si>
  <si>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</si>
  <si>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</si>
  <si>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</si>
  <si>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</si>
  <si>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</si>
  <si>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</si>
  <si>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</si>
  <si>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</si>
  <si>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</si>
  <si>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</si>
  <si>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</si>
  <si>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</si>
  <si>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</si>
  <si>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</si>
  <si>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</si>
  <si>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</si>
  <si>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</si>
  <si>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</si>
  <si>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</si>
  <si>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</si>
  <si>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</si>
  <si>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</si>
  <si>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</si>
  <si>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</si>
  <si>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</si>
  <si>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</si>
  <si>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</si>
  <si>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</si>
  <si>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</si>
  <si>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</si>
  <si>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</si>
  <si>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</si>
  <si>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</si>
  <si>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</si>
  <si>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</si>
  <si>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</si>
  <si>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</si>
  <si>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</si>
  <si>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</si>
  <si>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</si>
  <si>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</si>
  <si>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</si>
  <si>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</si>
  <si>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</si>
  <si>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</si>
  <si>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</si>
  <si>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</si>
  <si>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</si>
  <si>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</si>
  <si>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</si>
  <si>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</si>
  <si>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</si>
  <si>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</si>
  <si>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</si>
  <si>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</si>
  <si>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</si>
  <si>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</si>
  <si>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</si>
  <si>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</si>
  <si>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</si>
  <si>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</si>
  <si>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</si>
  <si>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</si>
  <si>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</si>
  <si>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</si>
  <si>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</si>
  <si>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</si>
  <si>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</si>
  <si>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</si>
  <si>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</si>
  <si>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</si>
  <si>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</si>
  <si>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</si>
  <si>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</si>
  <si>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</si>
  <si>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</si>
  <si>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</si>
  <si>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</si>
  <si>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</si>
  <si>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</si>
  <si>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</si>
  <si>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</si>
  <si>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</si>
  <si>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</si>
  <si>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</si>
  <si>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</si>
  <si>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</si>
  <si>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</si>
  <si>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</si>
  <si>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</si>
  <si>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</si>
  <si>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</si>
  <si>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</si>
  <si>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</si>
  <si>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</si>
  <si>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</si>
  <si>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</si>
  <si>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</si>
  <si>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</si>
  <si>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</si>
  <si>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</si>
  <si>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</si>
  <si>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</si>
  <si>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</si>
  <si>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</si>
  <si>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</si>
  <si>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</si>
  <si>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</si>
  <si>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</si>
  <si>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</si>
  <si>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</si>
  <si>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</si>
  <si>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</si>
  <si>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</si>
  <si>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</si>
  <si>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</si>
  <si>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</si>
  <si>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</si>
  <si>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</si>
  <si>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</si>
  <si>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</si>
  <si>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</si>
  <si>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</si>
  <si>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</si>
  <si>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</si>
  <si>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</si>
  <si>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</si>
  <si>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</si>
  <si>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</si>
  <si>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</si>
  <si>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</si>
  <si>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</si>
  <si>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</si>
  <si>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</si>
  <si>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</si>
  <si>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</si>
  <si>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</si>
  <si>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</si>
  <si>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</si>
  <si>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</si>
  <si>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</si>
  <si>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</si>
  <si>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</si>
  <si>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</si>
  <si>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</si>
  <si>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</si>
  <si>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</si>
  <si>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</si>
  <si>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</si>
  <si>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</si>
  <si>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</si>
  <si>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</si>
  <si>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</si>
  <si>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</si>
  <si>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</si>
  <si>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</si>
  <si>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</si>
  <si>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</si>
  <si>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</si>
  <si>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</si>
  <si>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</si>
  <si>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</si>
  <si>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</si>
  <si>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</si>
  <si>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</si>
  <si>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</si>
  <si>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</si>
  <si>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</si>
  <si>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</si>
  <si>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</si>
  <si>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</si>
  <si>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</si>
  <si>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</si>
  <si>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</si>
  <si>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</si>
  <si>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</si>
  <si>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</si>
  <si>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</si>
  <si>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</si>
  <si>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</si>
  <si>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</si>
  <si>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</si>
  <si>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</si>
  <si>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</si>
  <si>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</si>
  <si>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</si>
  <si>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</si>
  <si>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</si>
  <si>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</si>
  <si>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</si>
  <si>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</si>
  <si>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</si>
  <si>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</si>
  <si>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</si>
  <si>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</si>
  <si>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</si>
  <si>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</si>
  <si>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</si>
  <si>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</si>
  <si>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</si>
  <si>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</si>
  <si>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</si>
  <si>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</si>
  <si>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</si>
  <si>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</si>
  <si>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</si>
  <si>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</si>
  <si>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</si>
  <si>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</si>
  <si>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</si>
  <si>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</si>
  <si>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</si>
  <si>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</si>
  <si>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</si>
  <si>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</si>
  <si>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</si>
  <si>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</si>
  <si>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</si>
  <si>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</si>
  <si>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</si>
  <si>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</si>
  <si>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</si>
  <si>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</si>
  <si>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</si>
  <si>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</si>
  <si>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</si>
  <si>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</si>
  <si>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</si>
  <si>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</si>
  <si>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</si>
  <si>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</si>
  <si>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</si>
  <si>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</si>
  <si>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</si>
  <si>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</si>
  <si>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</si>
  <si>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</si>
  <si>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</si>
  <si>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</si>
  <si>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</si>
  <si>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</si>
  <si>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</si>
  <si>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</si>
  <si>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</si>
  <si>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</si>
  <si>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</si>
  <si>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</si>
  <si>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</si>
  <si>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</si>
  <si>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</si>
  <si>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</si>
  <si>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</si>
  <si>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</si>
  <si>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</si>
  <si>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</si>
  <si>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</si>
  <si>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</si>
  <si>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</si>
  <si>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</si>
  <si>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</si>
  <si>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</si>
  <si>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</si>
  <si>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</si>
  <si>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</si>
  <si>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</si>
  <si>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</si>
  <si>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</si>
  <si>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</si>
  <si>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</si>
  <si>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</si>
  <si>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</si>
  <si>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</si>
  <si>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</si>
  <si>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</si>
  <si>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</si>
  <si>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</si>
  <si>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</si>
  <si>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</si>
  <si>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</si>
  <si>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</si>
  <si>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</si>
  <si>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</si>
  <si>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</si>
  <si>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</si>
  <si>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</si>
  <si>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</si>
  <si>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</si>
  <si>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</si>
  <si>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</si>
  <si>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</si>
  <si>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</si>
  <si>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</si>
  <si>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</si>
  <si>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</si>
  <si>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</si>
  <si>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</si>
  <si>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</si>
  <si>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</si>
  <si>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</si>
  <si>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</si>
  <si>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</si>
  <si>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</si>
  <si>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</si>
  <si>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</si>
  <si>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</si>
  <si>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</si>
  <si>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</si>
  <si>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</si>
  <si>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</si>
  <si>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</si>
  <si>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</si>
  <si>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</si>
  <si>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</si>
  <si>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</si>
  <si>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</si>
  <si>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</si>
  <si>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</si>
  <si>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</si>
  <si>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</si>
  <si>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</si>
  <si>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</si>
  <si>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</si>
  <si>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</si>
  <si>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</si>
  <si>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</si>
  <si>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</si>
  <si>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</si>
  <si>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</si>
  <si>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</si>
  <si>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</si>
  <si>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</si>
  <si>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</si>
  <si>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</si>
  <si>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</si>
  <si>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</si>
  <si>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</si>
  <si>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</si>
  <si>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</si>
  <si>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</si>
  <si>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</si>
  <si>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</si>
  <si>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</si>
  <si>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</si>
  <si>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</si>
  <si>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</si>
  <si>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</si>
  <si>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</si>
  <si>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</si>
  <si>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</si>
  <si>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</si>
  <si>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</si>
  <si>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</si>
  <si>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</si>
  <si>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</si>
  <si>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</si>
  <si>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</si>
  <si>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</si>
  <si>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</si>
  <si>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</si>
  <si>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</si>
  <si>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</si>
  <si>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</si>
  <si>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</si>
  <si>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</si>
  <si>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</si>
  <si>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</si>
  <si>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</si>
  <si>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</si>
  <si>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</si>
  <si>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</si>
  <si>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</si>
  <si>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</si>
  <si>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</si>
  <si>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</si>
  <si>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</si>
  <si>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</si>
  <si>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</si>
  <si>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</si>
  <si>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</si>
  <si>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</si>
  <si>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</si>
  <si>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</si>
  <si>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</si>
  <si>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</si>
  <si>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</si>
  <si>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</si>
  <si>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</si>
  <si>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</si>
  <si>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</si>
  <si>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</si>
  <si>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</si>
  <si>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</si>
  <si>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</si>
  <si>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</si>
  <si>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</si>
  <si>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</si>
  <si>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</si>
  <si>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</si>
  <si>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</si>
  <si>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</si>
  <si>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</si>
  <si>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</si>
  <si>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</si>
  <si>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</si>
  <si>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</si>
  <si>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</si>
  <si>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</si>
  <si>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</si>
  <si>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</si>
  <si>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</si>
  <si>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</si>
  <si>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</si>
  <si>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</si>
  <si>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</si>
  <si>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</si>
  <si>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</si>
  <si>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</si>
  <si>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</si>
  <si>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</si>
  <si>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</si>
  <si>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</si>
  <si>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</si>
  <si>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</si>
  <si>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</si>
  <si>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</si>
  <si>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</si>
  <si>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</si>
  <si>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</si>
  <si>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</si>
  <si>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</si>
  <si>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</si>
  <si>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</si>
  <si>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</si>
  <si>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</si>
  <si>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</si>
  <si>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</si>
  <si>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</si>
  <si>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</si>
  <si>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</si>
  <si>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</si>
  <si>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</si>
  <si>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</si>
  <si>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</si>
  <si>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</si>
  <si>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</si>
  <si>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</si>
  <si>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</si>
  <si>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</si>
  <si>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</si>
  <si>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</si>
  <si>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</si>
  <si>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</si>
  <si>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</si>
  <si>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</si>
  <si>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</si>
  <si>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</si>
  <si>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</si>
  <si>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</si>
  <si>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</si>
  <si>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</si>
  <si>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</si>
  <si>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</si>
  <si>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</si>
  <si>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</si>
  <si>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</si>
  <si>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</si>
  <si>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</si>
  <si>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</si>
  <si>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</si>
  <si>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</si>
  <si>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</si>
  <si>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</si>
  <si>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</si>
  <si>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</si>
  <si>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</si>
  <si>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</si>
  <si>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</si>
  <si>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</si>
  <si>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</si>
  <si>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</si>
  <si>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</si>
  <si>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</si>
  <si>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</si>
  <si>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</si>
  <si>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</si>
  <si>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</si>
  <si>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</si>
  <si>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</si>
  <si>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</si>
  <si>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</si>
  <si>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</si>
  <si>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</si>
  <si>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</si>
  <si>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</si>
  <si>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</si>
  <si>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</si>
  <si>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</si>
  <si>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</si>
  <si>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</si>
  <si>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</si>
  <si>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</si>
  <si>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</si>
  <si>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</si>
  <si>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</si>
  <si>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</si>
  <si>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</si>
  <si>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</si>
  <si>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</si>
  <si>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</si>
  <si>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</si>
  <si>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</si>
  <si>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</si>
  <si>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</si>
  <si>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</si>
  <si>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</si>
  <si>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</si>
  <si>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</si>
  <si>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</si>
  <si>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</si>
  <si>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</si>
  <si>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</si>
  <si>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</si>
  <si>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</si>
  <si>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</si>
  <si>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</si>
  <si>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</si>
  <si>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</si>
  <si>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</si>
  <si>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</si>
  <si>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</si>
  <si>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</si>
  <si>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</si>
  <si>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</si>
  <si>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</si>
  <si>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</si>
  <si>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</si>
  <si>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</si>
  <si>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</si>
  <si>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</si>
  <si>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</si>
  <si>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</si>
  <si>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</si>
  <si>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</si>
  <si>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</si>
  <si>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</si>
  <si>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</si>
  <si>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</si>
  <si>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</si>
  <si>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</si>
  <si>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</si>
  <si>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</si>
  <si>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</si>
  <si>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</si>
  <si>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</si>
  <si>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</si>
  <si>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</si>
  <si>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</si>
  <si>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</si>
  <si>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</si>
  <si>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</si>
  <si>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</si>
  <si>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</si>
  <si>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</si>
  <si>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</si>
  <si>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</si>
  <si>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</si>
  <si>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</si>
  <si>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</si>
  <si>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</si>
  <si>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</si>
  <si>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</si>
  <si>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</si>
  <si>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</si>
  <si>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</si>
  <si>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</si>
  <si>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</si>
  <si>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</si>
  <si>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</si>
  <si>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</si>
  <si>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</si>
  <si>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</si>
  <si>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</si>
  <si>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</si>
  <si>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</si>
  <si>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</si>
  <si>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</si>
  <si>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</si>
  <si>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</si>
  <si>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</si>
  <si>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</si>
  <si>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</si>
  <si>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</si>
  <si>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</si>
  <si>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</si>
  <si>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</si>
  <si>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</si>
  <si>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</si>
  <si>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</si>
  <si>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</si>
  <si>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</si>
  <si>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</si>
  <si>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</si>
  <si>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</si>
  <si>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</si>
  <si>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</si>
  <si>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</si>
  <si>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</si>
  <si>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</si>
  <si>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</si>
  <si>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</si>
  <si>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</si>
  <si>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</si>
  <si>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</si>
  <si>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</si>
  <si>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</si>
  <si>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</si>
  <si>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</si>
  <si>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</si>
  <si>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</si>
  <si>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</si>
  <si>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</si>
  <si>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</si>
  <si>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</si>
  <si>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</si>
  <si>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</si>
  <si>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</si>
  <si>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</si>
  <si>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</si>
  <si>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</si>
  <si>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</si>
  <si>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</si>
  <si>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</si>
  <si>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</si>
  <si>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</si>
  <si>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</si>
  <si>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</si>
  <si>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</si>
  <si>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</si>
  <si>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</si>
  <si>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</si>
  <si>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</si>
  <si>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</si>
  <si>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</si>
  <si>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</si>
  <si>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</si>
  <si>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</si>
  <si>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</si>
  <si>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</si>
  <si>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</si>
  <si>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</si>
  <si>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</si>
  <si>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</si>
  <si>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</si>
  <si>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</si>
  <si>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</si>
  <si>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</si>
  <si>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</si>
  <si>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</si>
  <si>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</si>
  <si>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</si>
  <si>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</si>
  <si>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</si>
  <si>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</si>
  <si>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</si>
  <si>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</si>
  <si>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</si>
  <si>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</si>
  <si>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</si>
  <si>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</si>
  <si>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</si>
  <si>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</si>
  <si>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</si>
  <si>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</si>
  <si>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</si>
  <si>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</si>
  <si>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</si>
  <si>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</si>
  <si>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</si>
  <si>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</si>
  <si>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</si>
  <si>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</si>
  <si>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</si>
  <si>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</si>
  <si>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</si>
  <si>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</si>
  <si>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</si>
  <si>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</si>
  <si>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</si>
  <si>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</si>
  <si>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</si>
  <si>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</si>
  <si>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</si>
  <si>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</si>
  <si>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</si>
  <si>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</si>
  <si>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</si>
  <si>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</si>
  <si>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</si>
  <si>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</si>
  <si>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</si>
  <si>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</si>
  <si>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</si>
  <si>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</si>
  <si>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</si>
  <si>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</si>
  <si>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</si>
  <si>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</si>
  <si>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</si>
  <si>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</si>
  <si>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</si>
  <si>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</si>
  <si>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</si>
  <si>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</si>
  <si>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</si>
  <si>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</si>
  <si>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</si>
  <si>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</si>
  <si>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</si>
  <si>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</si>
  <si>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</si>
  <si>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</si>
  <si>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</si>
  <si>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</si>
  <si>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</si>
  <si>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</si>
  <si>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</si>
  <si>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</si>
  <si>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</si>
  <si>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</si>
  <si>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</si>
  <si>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</si>
  <si>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</si>
  <si>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</si>
  <si>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</si>
  <si>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</si>
  <si>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</si>
  <si>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</si>
  <si>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</si>
  <si>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</si>
  <si>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</si>
  <si>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</si>
  <si>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</si>
  <si>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</si>
  <si>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</si>
  <si>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</si>
  <si>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</si>
  <si>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</si>
  <si>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</si>
  <si>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</si>
  <si>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</si>
  <si>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</si>
  <si>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</si>
  <si>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</si>
  <si>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</si>
  <si>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</si>
  <si>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</si>
  <si>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</si>
  <si>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</si>
  <si>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</si>
  <si>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</si>
  <si>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</si>
  <si>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</si>
  <si>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</si>
  <si>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</si>
  <si>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</si>
  <si>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</si>
  <si>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</si>
  <si>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</si>
  <si>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</si>
  <si>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</si>
  <si>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</si>
  <si>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</si>
  <si>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</si>
  <si>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</si>
  <si>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</si>
  <si>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</si>
  <si>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</si>
  <si>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</si>
  <si>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</si>
  <si>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</si>
  <si>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</si>
  <si>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</si>
  <si>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</si>
  <si>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</si>
  <si>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</si>
  <si>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</si>
  <si>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</si>
  <si>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</si>
  <si>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</si>
  <si>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</si>
  <si>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</si>
  <si>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</si>
  <si>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</si>
  <si>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</si>
  <si>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</si>
  <si>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</si>
  <si>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</si>
  <si>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</si>
  <si>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</si>
  <si>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</si>
  <si>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</si>
  <si>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</si>
  <si>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</si>
  <si>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</si>
  <si>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</si>
  <si>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</si>
  <si>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</si>
  <si>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</si>
  <si>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</si>
  <si>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</si>
  <si>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</si>
  <si>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</si>
  <si>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</si>
  <si>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</si>
  <si>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</si>
  <si>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</si>
  <si>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</si>
  <si>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</si>
  <si>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</si>
  <si>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</si>
  <si>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</si>
  <si>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</si>
  <si>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</si>
  <si>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</si>
  <si>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</si>
  <si>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</si>
  <si>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</si>
  <si>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</si>
  <si>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</si>
  <si>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</si>
  <si>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</si>
  <si>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</si>
  <si>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</si>
  <si>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</si>
  <si>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</si>
  <si>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</si>
  <si>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</si>
  <si>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</si>
  <si>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</si>
  <si>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</si>
  <si>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</si>
  <si>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</si>
  <si>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</si>
  <si>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</si>
  <si>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</si>
  <si>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</si>
  <si>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</si>
  <si>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</si>
  <si>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</si>
  <si>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</si>
  <si>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</si>
  <si>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</si>
  <si>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</si>
  <si>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</si>
  <si>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</si>
  <si>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</si>
  <si>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</si>
  <si>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</si>
  <si>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</si>
  <si>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</si>
  <si>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</si>
  <si>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</si>
  <si>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</si>
  <si>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</si>
  <si>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</si>
  <si>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</si>
  <si>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</si>
  <si>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</si>
  <si>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</si>
  <si>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</si>
  <si>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</si>
  <si>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</si>
  <si>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</si>
  <si>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</si>
  <si>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</si>
  <si>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</si>
  <si>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</si>
  <si>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</si>
  <si>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</si>
  <si>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</si>
  <si>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</si>
  <si>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</si>
  <si>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</si>
  <si>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</si>
  <si>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</si>
  <si>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</si>
  <si>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</si>
  <si>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</si>
  <si>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</si>
  <si>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</si>
  <si>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</si>
  <si>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</si>
  <si>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</si>
  <si>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</si>
  <si>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</si>
  <si>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</si>
  <si>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</si>
  <si>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</si>
  <si>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</si>
  <si>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</si>
  <si>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</si>
  <si>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</si>
  <si>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</si>
  <si>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</si>
  <si>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</si>
  <si>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</si>
  <si>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</si>
  <si>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</si>
  <si>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</si>
  <si>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</si>
  <si>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</si>
  <si>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</si>
  <si>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</si>
  <si>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</si>
  <si>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</si>
  <si>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</si>
  <si>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</si>
  <si>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</si>
  <si>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</si>
  <si>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</si>
  <si>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</si>
  <si>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</si>
  <si>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</si>
  <si>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</si>
  <si>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</si>
  <si>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</si>
  <si>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</si>
  <si>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</si>
  <si>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</si>
  <si>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</si>
  <si>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</si>
  <si>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</si>
  <si>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</si>
  <si>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</si>
  <si>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</si>
  <si>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</si>
  <si>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</si>
  <si>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</si>
  <si>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</si>
  <si>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</si>
  <si>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</si>
  <si>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</si>
  <si>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</si>
  <si>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</si>
  <si>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</si>
  <si>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</si>
  <si>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</si>
  <si>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</si>
  <si>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</si>
  <si>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</si>
  <si>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</si>
  <si>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</si>
  <si>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</si>
  <si>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</si>
  <si>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</si>
  <si>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</si>
  <si>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</si>
  <si>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</si>
  <si>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</si>
  <si>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</si>
  <si>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</si>
  <si>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</si>
  <si>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</si>
  <si>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</si>
  <si>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</si>
  <si>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</si>
  <si>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</si>
  <si>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</si>
  <si>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</si>
  <si>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</si>
  <si>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</si>
  <si>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</si>
  <si>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</si>
  <si>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</si>
  <si>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</si>
  <si>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</si>
  <si>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</si>
  <si>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</si>
  <si>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</si>
  <si>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</si>
  <si>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</si>
  <si>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</si>
  <si>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</si>
  <si>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</si>
  <si>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</si>
  <si>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</si>
  <si>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</si>
  <si>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</si>
  <si>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</si>
  <si>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</si>
  <si>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</si>
  <si>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</si>
  <si>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</si>
  <si>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</si>
  <si>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</si>
  <si>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</si>
  <si>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</si>
  <si>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</si>
  <si>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</si>
  <si>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</si>
  <si>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</si>
  <si>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</si>
  <si>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</si>
  <si>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</si>
  <si>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</si>
  <si>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</si>
  <si>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</si>
  <si>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</si>
  <si>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</si>
  <si>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</si>
  <si>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</si>
  <si>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</si>
  <si>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</si>
  <si>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</si>
  <si>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</si>
  <si>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</si>
  <si>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</si>
  <si>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</si>
  <si>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</si>
  <si>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</si>
  <si>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</si>
  <si>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</si>
  <si>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</si>
  <si>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</si>
  <si>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</si>
  <si>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</si>
  <si>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</si>
  <si>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</si>
  <si>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</si>
  <si>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</si>
  <si>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</si>
  <si>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</si>
  <si>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</si>
  <si>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</si>
  <si>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</si>
  <si>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</si>
  <si>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</si>
  <si>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</si>
  <si>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</si>
  <si>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</si>
  <si>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</si>
  <si>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</si>
  <si>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</si>
  <si>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</si>
  <si>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</si>
  <si>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</si>
  <si>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</si>
  <si>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</si>
  <si>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</si>
  <si>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</si>
  <si>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</si>
  <si>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</si>
  <si>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</si>
  <si>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</si>
  <si>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</si>
  <si>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</si>
  <si>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</si>
  <si>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</si>
  <si>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</si>
  <si>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</si>
  <si>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</si>
  <si>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</si>
  <si>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</si>
  <si>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</si>
  <si>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</si>
  <si>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</si>
  <si>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</si>
  <si>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</si>
  <si>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</si>
  <si>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</si>
  <si>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</si>
  <si>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</si>
  <si>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</si>
  <si>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</si>
  <si>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</si>
  <si>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</si>
  <si>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</si>
  <si>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</si>
  <si>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</si>
  <si>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</si>
  <si>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</si>
  <si>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</si>
  <si>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</si>
  <si>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</si>
  <si>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</si>
  <si>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</si>
  <si>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</si>
  <si>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</si>
  <si>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</si>
  <si>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</si>
  <si>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</si>
  <si>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</si>
  <si>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</si>
  <si>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</si>
  <si>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</si>
  <si>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</si>
  <si>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</si>
  <si>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</si>
  <si>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</si>
  <si>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</si>
  <si>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</si>
  <si>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</si>
  <si>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</si>
  <si>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</si>
  <si>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</si>
  <si>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</si>
  <si>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</si>
  <si>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</si>
  <si>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</si>
  <si>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</si>
  <si>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</si>
  <si>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</si>
  <si>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</si>
  <si>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</si>
  <si>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</si>
  <si>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</si>
  <si>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</si>
  <si>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</si>
  <si>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</si>
  <si>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</si>
  <si>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</si>
  <si>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</si>
  <si>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</si>
  <si>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</si>
  <si>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</si>
  <si>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</si>
  <si>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</si>
  <si>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</si>
  <si>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</si>
  <si>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</si>
  <si>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</si>
  <si>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</si>
  <si>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</si>
  <si>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</si>
  <si>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</si>
  <si>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</si>
  <si>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</si>
  <si>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</si>
  <si>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</si>
  <si>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</si>
  <si>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</si>
  <si>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</si>
  <si>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</si>
  <si>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</si>
  <si>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</si>
  <si>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</si>
  <si>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</si>
  <si>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</si>
  <si>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</si>
  <si>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</si>
  <si>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</si>
  <si>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</si>
  <si>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</si>
  <si>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</si>
  <si>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</si>
  <si>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</si>
  <si>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</si>
  <si>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</si>
  <si>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</si>
  <si>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</si>
  <si>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</si>
  <si>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</si>
  <si>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</si>
  <si>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</si>
  <si>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</si>
  <si>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</si>
  <si>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</si>
  <si>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</si>
  <si>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</si>
  <si>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</si>
  <si>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</si>
  <si>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</si>
  <si>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</si>
  <si>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</si>
  <si>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</si>
  <si>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</si>
  <si>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</si>
  <si>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</si>
  <si>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</si>
  <si>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</si>
  <si>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</si>
  <si>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</si>
  <si>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</si>
  <si>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</si>
  <si>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</si>
  <si>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</si>
  <si>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</si>
  <si>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</si>
  <si>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</si>
  <si>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</si>
  <si>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</si>
  <si>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</si>
  <si>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</si>
  <si>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</si>
  <si>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</si>
  <si>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</si>
  <si>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</si>
  <si>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</si>
  <si>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</si>
  <si>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</si>
  <si>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</si>
  <si>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</si>
  <si>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</si>
  <si>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</si>
  <si>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</si>
  <si>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</si>
  <si>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</si>
  <si>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</si>
  <si>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</si>
  <si>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</si>
  <si>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</si>
  <si>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</si>
  <si>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</si>
  <si>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</si>
  <si>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</si>
  <si>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</si>
  <si>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</si>
  <si>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</si>
  <si>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</si>
  <si>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</si>
  <si>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</si>
  <si>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</si>
  <si>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</si>
  <si>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</si>
  <si>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</si>
  <si>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</si>
  <si>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</si>
  <si>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</si>
  <si>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</si>
  <si>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</si>
  <si>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</si>
  <si>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</si>
  <si>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</si>
  <si>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</si>
  <si>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</si>
  <si>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</si>
  <si>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</si>
  <si>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</si>
  <si>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</si>
  <si>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</si>
  <si>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</si>
  <si>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</si>
  <si>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</si>
  <si>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</si>
  <si>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</si>
  <si>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</si>
  <si>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</si>
  <si>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</si>
  <si>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</si>
  <si>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</si>
  <si>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</si>
  <si>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</si>
  <si>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</si>
  <si>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</si>
  <si>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</si>
  <si>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</si>
  <si>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</si>
  <si>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</si>
  <si>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</si>
  <si>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</si>
  <si>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</si>
  <si>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</si>
  <si>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</si>
  <si>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</si>
  <si>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</si>
  <si>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</si>
  <si>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</si>
  <si>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</si>
  <si>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</si>
  <si>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</si>
  <si>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</si>
  <si>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</si>
  <si>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</si>
  <si>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</si>
  <si>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</si>
  <si>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</si>
  <si>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</si>
  <si>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</si>
  <si>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</si>
  <si>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</si>
  <si>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</si>
  <si>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</si>
  <si>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</si>
  <si>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</si>
  <si>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</si>
  <si>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</si>
  <si>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</si>
  <si>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</si>
  <si>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</si>
  <si>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</si>
  <si>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</si>
  <si>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</si>
  <si>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</si>
  <si>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</si>
  <si>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</si>
  <si>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</si>
  <si>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</si>
  <si>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</si>
  <si>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</si>
  <si>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</si>
  <si>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</si>
  <si>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</si>
  <si>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</si>
  <si>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</si>
  <si>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</si>
  <si>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</si>
  <si>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</si>
  <si>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</si>
  <si>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</si>
  <si>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</si>
  <si>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</si>
  <si>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</si>
  <si>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</si>
  <si>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</si>
  <si>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</si>
  <si>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</si>
  <si>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</si>
  <si>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</si>
  <si>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</si>
  <si>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</si>
  <si>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</si>
  <si>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</si>
  <si>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</si>
  <si>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</si>
  <si>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</si>
  <si>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</si>
  <si>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</si>
  <si>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</si>
  <si>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</si>
  <si>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</si>
  <si>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</si>
  <si>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</si>
  <si>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</si>
  <si>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</si>
  <si>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</si>
  <si>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</si>
  <si>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</si>
  <si>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</si>
  <si>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</si>
  <si>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</si>
  <si>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</si>
  <si>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</si>
  <si>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</si>
  <si>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</si>
  <si>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</si>
  <si>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</si>
  <si>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</si>
  <si>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</si>
  <si>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</si>
  <si>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</si>
  <si>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</si>
  <si>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</si>
  <si>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</si>
  <si>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</si>
  <si>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</si>
  <si>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</si>
  <si>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</si>
  <si>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</si>
  <si>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</si>
  <si>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</si>
  <si>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</si>
  <si>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</si>
  <si>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</si>
  <si>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</si>
  <si>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</si>
  <si>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</si>
  <si>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</si>
  <si>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</si>
  <si>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</si>
  <si>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</si>
  <si>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</si>
  <si>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</si>
  <si>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</si>
  <si>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</si>
  <si>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</si>
  <si>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</si>
  <si>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</si>
  <si>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</si>
  <si>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</si>
  <si>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</si>
  <si>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</si>
  <si>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</si>
  <si>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</si>
  <si>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</si>
  <si>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</si>
  <si>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</si>
  <si>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</si>
  <si>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</si>
  <si>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</si>
  <si>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</si>
  <si>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</si>
  <si>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</si>
  <si>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</si>
  <si>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</si>
  <si>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</si>
  <si>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</si>
  <si>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</si>
  <si>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</si>
  <si>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</si>
  <si>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</si>
  <si>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</si>
  <si>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</si>
  <si>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</si>
  <si>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</si>
  <si>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</si>
  <si>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</si>
  <si>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</si>
  <si>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</si>
  <si>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</si>
  <si>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</si>
  <si>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</si>
  <si>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</si>
  <si>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</si>
  <si>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</si>
  <si>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</si>
  <si>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</si>
  <si>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</si>
  <si>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</si>
  <si>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</si>
  <si>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</si>
  <si>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</si>
  <si>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</si>
  <si>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</si>
  <si>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</si>
  <si>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</si>
  <si>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</si>
  <si>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</si>
  <si>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</si>
  <si>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</si>
  <si>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</si>
  <si>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</si>
  <si>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</si>
  <si>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</si>
  <si>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</si>
  <si>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</si>
  <si>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</si>
  <si>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</si>
  <si>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</si>
  <si>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</si>
  <si>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</si>
  <si>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</si>
  <si>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</si>
  <si>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</si>
  <si>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</si>
  <si>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</si>
  <si>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</si>
  <si>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</si>
  <si>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</si>
  <si>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</si>
  <si>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</si>
  <si>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</si>
  <si>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</si>
  <si>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</si>
  <si>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</si>
  <si>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</si>
  <si>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</si>
  <si>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</si>
  <si>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</si>
  <si>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</si>
  <si>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</si>
  <si>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</si>
  <si>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</si>
  <si>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</si>
  <si>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</si>
  <si>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</si>
  <si>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</si>
  <si>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</si>
  <si>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</si>
  <si>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</si>
  <si>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</si>
  <si>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</si>
  <si>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</si>
  <si>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</si>
  <si>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</si>
  <si>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</si>
  <si>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</si>
  <si>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</si>
  <si>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</si>
  <si>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</si>
  <si>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</si>
  <si>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</si>
  <si>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</si>
  <si>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</si>
  <si>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</si>
  <si>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</si>
  <si>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</si>
  <si>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</si>
  <si>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</si>
  <si>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</si>
  <si>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</si>
  <si>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</si>
  <si>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</si>
  <si>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</si>
  <si>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</si>
  <si>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</si>
  <si>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</si>
  <si>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</si>
  <si>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</si>
  <si>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</si>
  <si>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</si>
  <si>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</si>
  <si>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</si>
  <si>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</si>
  <si>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</si>
  <si>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</si>
  <si>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</si>
  <si>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</si>
  <si>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</si>
  <si>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</si>
  <si>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</si>
  <si>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</si>
  <si>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</si>
  <si>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</si>
  <si>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</si>
  <si>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</si>
  <si>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</si>
  <si>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</si>
  <si>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</si>
  <si>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</si>
  <si>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</si>
  <si>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</si>
  <si>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</si>
  <si>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</si>
  <si>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</si>
  <si>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</si>
  <si>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</si>
  <si>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</si>
  <si>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</si>
  <si>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</si>
  <si>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</si>
  <si>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</si>
  <si>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</si>
  <si>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</si>
  <si>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</si>
  <si>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</si>
  <si>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</si>
  <si>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</si>
  <si>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</si>
  <si>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</si>
  <si>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</si>
  <si>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</si>
  <si>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</si>
  <si>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</si>
  <si>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</si>
  <si>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</si>
  <si>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</si>
  <si>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</si>
  <si>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</si>
  <si>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</si>
  <si>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</si>
  <si>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</si>
  <si>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</si>
  <si>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</si>
  <si>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</si>
  <si>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</si>
  <si>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</si>
  <si>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</si>
  <si>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</si>
  <si>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</si>
  <si>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</si>
  <si>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</si>
  <si>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</si>
  <si>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</si>
  <si>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</si>
  <si>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</si>
  <si>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</si>
  <si>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</si>
  <si>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</si>
  <si>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</si>
  <si>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</si>
  <si>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</si>
  <si>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</si>
  <si>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</si>
  <si>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</si>
  <si>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</si>
  <si>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</si>
  <si>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</si>
  <si>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</si>
  <si>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</si>
  <si>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</si>
  <si>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</si>
  <si>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</si>
  <si>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</si>
  <si>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</si>
  <si>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</si>
  <si>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</si>
  <si>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</si>
  <si>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</si>
  <si>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</si>
  <si>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</si>
  <si>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</si>
  <si>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</si>
  <si>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</si>
  <si>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</si>
  <si>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</si>
  <si>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</si>
  <si>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</si>
  <si>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</si>
  <si>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</si>
  <si>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</si>
  <si>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</si>
  <si>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</si>
  <si>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</si>
  <si>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</si>
  <si>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</si>
  <si>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</si>
  <si>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</si>
  <si>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</si>
  <si>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</si>
  <si>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</si>
  <si>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</si>
  <si>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</si>
  <si>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</si>
  <si>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</si>
  <si>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</si>
  <si>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</si>
  <si>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</si>
  <si>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</si>
  <si>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</si>
  <si>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</si>
  <si>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</si>
  <si>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</si>
  <si>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</si>
  <si>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</si>
  <si>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</si>
  <si>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</si>
  <si>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</si>
  <si>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</si>
  <si>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</si>
  <si>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</si>
  <si>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</si>
  <si>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</si>
  <si>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</si>
  <si>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</si>
  <si>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</si>
  <si>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</si>
  <si>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</si>
  <si>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</si>
  <si>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</si>
  <si>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</si>
  <si>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</si>
  <si>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</si>
  <si>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</si>
  <si>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</si>
  <si>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</si>
  <si>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</si>
  <si>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</si>
  <si>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</si>
  <si>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</si>
  <si>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</si>
  <si>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</si>
  <si>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</si>
  <si>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</si>
  <si>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</si>
  <si>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</si>
  <si>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</si>
  <si>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</si>
  <si>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</si>
  <si>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</si>
  <si>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</si>
  <si>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</si>
  <si>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</si>
  <si>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</si>
  <si>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</si>
  <si>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</si>
  <si>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</si>
  <si>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</si>
  <si>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</si>
  <si>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</si>
  <si>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</si>
  <si>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</si>
  <si>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</si>
  <si>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</si>
  <si>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</si>
  <si>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</si>
  <si>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</si>
  <si>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</si>
  <si>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</si>
  <si>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</si>
  <si>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</si>
  <si>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</si>
  <si>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</si>
  <si>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</si>
  <si>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</si>
  <si>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</si>
  <si>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</si>
  <si>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</si>
  <si>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</si>
  <si>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</si>
  <si>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</si>
  <si>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</si>
  <si>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</si>
  <si>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</si>
  <si>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</si>
  <si>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</si>
  <si>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</si>
  <si>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</si>
  <si>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</si>
  <si>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</si>
  <si>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</si>
  <si>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</si>
  <si>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</si>
  <si>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</si>
  <si>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</si>
  <si>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</si>
  <si>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</si>
  <si>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</si>
  <si>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</si>
  <si>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</si>
  <si>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</si>
  <si>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</si>
  <si>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</si>
  <si>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</si>
  <si>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</si>
  <si>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</si>
  <si>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</si>
  <si>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</si>
  <si>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</si>
  <si>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</si>
  <si>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</si>
  <si>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</si>
  <si>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</si>
  <si>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</si>
  <si>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</si>
  <si>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</si>
  <si>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</si>
  <si>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</si>
  <si>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</si>
  <si>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</si>
  <si>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</si>
  <si>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</si>
  <si>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</si>
  <si>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</si>
  <si>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</si>
  <si>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</si>
  <si>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</si>
  <si>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</si>
  <si>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</si>
  <si>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</si>
  <si>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</si>
  <si>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</si>
  <si>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</si>
  <si>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</si>
  <si>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</si>
  <si>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</si>
  <si>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</si>
  <si>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</si>
  <si>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</si>
  <si>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</si>
  <si>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</si>
  <si>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</si>
  <si>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</si>
  <si>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</si>
  <si>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</si>
  <si>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</si>
  <si>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</si>
  <si>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</si>
  <si>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</si>
  <si>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</si>
  <si>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</si>
  <si>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</si>
  <si>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</si>
  <si>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</si>
  <si>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</si>
  <si>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</si>
  <si>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</si>
  <si>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</si>
  <si>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</si>
  <si>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</si>
  <si>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</si>
  <si>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</si>
  <si>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</si>
  <si>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</si>
  <si>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</si>
  <si>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</si>
  <si>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</si>
  <si>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</si>
  <si>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</si>
  <si>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</si>
  <si>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</si>
  <si>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</si>
  <si>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</si>
  <si>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</si>
  <si>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</si>
  <si>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</si>
  <si>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</si>
  <si>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</si>
  <si>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</si>
  <si>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</si>
  <si>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</si>
  <si>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</si>
  <si>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</si>
  <si>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</si>
  <si>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</si>
  <si>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</si>
  <si>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</si>
  <si>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</si>
  <si>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</si>
  <si>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</si>
  <si>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</si>
  <si>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</si>
  <si>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</si>
  <si>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</si>
  <si>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</si>
  <si>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</si>
  <si>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</si>
  <si>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</si>
  <si>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</si>
  <si>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</si>
  <si>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</si>
  <si>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</si>
  <si>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</si>
  <si>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</si>
  <si>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</si>
  <si>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</si>
  <si>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</si>
  <si>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</si>
  <si>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</si>
  <si>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</si>
  <si>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</si>
  <si>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</si>
  <si>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</si>
  <si>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</si>
  <si>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</si>
  <si>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</si>
  <si>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</si>
  <si>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</si>
  <si>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</si>
  <si>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</si>
  <si>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</si>
  <si>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</si>
  <si>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</si>
  <si>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</si>
  <si>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</si>
  <si>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</si>
  <si>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</si>
  <si>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</si>
  <si>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</si>
  <si>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</si>
  <si>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</si>
  <si>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</si>
  <si>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</si>
  <si>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</si>
  <si>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</si>
  <si>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</si>
  <si>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</si>
  <si>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</si>
  <si>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</si>
  <si>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</si>
  <si>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</si>
  <si>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</si>
  <si>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</si>
  <si>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</si>
  <si>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</si>
  <si>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</si>
  <si>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</si>
  <si>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</si>
  <si>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</si>
  <si>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</si>
  <si>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</si>
  <si>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</si>
  <si>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</si>
  <si>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</si>
  <si>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</si>
  <si>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</si>
  <si>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</si>
  <si>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</si>
  <si>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</si>
  <si>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</si>
  <si>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</si>
  <si>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</si>
  <si>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</si>
  <si>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</si>
  <si>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</si>
  <si>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</si>
  <si>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</si>
  <si>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</si>
  <si>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</si>
  <si>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</si>
  <si>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</si>
  <si>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</si>
  <si>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</si>
  <si>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</si>
  <si>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</si>
  <si>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</si>
  <si>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</si>
  <si>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</si>
  <si>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</si>
  <si>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</si>
  <si>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</si>
  <si>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</si>
  <si>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</si>
  <si>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</si>
  <si>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</si>
  <si>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</si>
  <si>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</si>
  <si>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</si>
  <si>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</si>
  <si>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</si>
  <si>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</si>
  <si>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</si>
  <si>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</si>
  <si>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</si>
  <si>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</si>
  <si>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</si>
  <si>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</si>
  <si>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</si>
  <si>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</si>
  <si>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</si>
  <si>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</si>
  <si>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</si>
  <si>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</si>
  <si>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</si>
  <si>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</si>
  <si>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</si>
  <si>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</si>
  <si>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</si>
  <si>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</si>
  <si>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</si>
  <si>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</si>
  <si>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</si>
  <si>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</si>
  <si>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</si>
  <si>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</si>
  <si>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</si>
  <si>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</si>
  <si>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</si>
  <si>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</si>
  <si>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</si>
  <si>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</si>
  <si>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</si>
  <si>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</si>
  <si>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</si>
  <si>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</si>
  <si>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</si>
  <si>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</si>
  <si>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</si>
  <si>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</si>
  <si>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</si>
  <si>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</si>
  <si>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</si>
  <si>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</si>
  <si>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</si>
  <si>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</si>
  <si>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</si>
  <si>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</si>
  <si>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</si>
  <si>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</si>
  <si>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</si>
  <si>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</si>
  <si>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</si>
  <si>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</si>
  <si>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</si>
  <si>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</si>
  <si>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</si>
  <si>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</si>
  <si>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</si>
  <si>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</si>
  <si>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</si>
  <si>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</si>
  <si>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</si>
  <si>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</si>
  <si>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</si>
  <si>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</si>
  <si>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</si>
  <si>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</si>
  <si>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</si>
  <si>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</si>
  <si>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</si>
  <si>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</si>
  <si>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</si>
  <si>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</si>
  <si>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</si>
  <si>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</si>
  <si>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</si>
  <si>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</si>
  <si>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</si>
  <si>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</si>
  <si>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</si>
  <si>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</si>
  <si>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</si>
  <si>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</si>
  <si>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</si>
  <si>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</si>
  <si>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</si>
  <si>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</si>
  <si>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</si>
  <si>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</si>
  <si>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</si>
  <si>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</si>
  <si>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</si>
  <si>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</si>
  <si>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</si>
  <si>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</si>
  <si>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</si>
  <si>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</si>
  <si>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</si>
  <si>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</si>
  <si>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</si>
  <si>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</si>
  <si>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</si>
  <si>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</si>
  <si>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</si>
  <si>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</si>
  <si>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</si>
  <si>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</si>
  <si>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</si>
  <si>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</si>
  <si>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</si>
  <si>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</si>
  <si>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</si>
  <si>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</si>
  <si>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</si>
  <si>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</si>
  <si>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</si>
  <si>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</si>
  <si>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</si>
  <si>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</si>
  <si>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</si>
  <si>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</si>
  <si>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</si>
  <si>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</si>
  <si>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</si>
  <si>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</si>
  <si>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</si>
  <si>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</si>
  <si>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</si>
  <si>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</si>
  <si>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</si>
  <si>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</si>
  <si>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</si>
  <si>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</si>
  <si>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</si>
  <si>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</si>
  <si>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</si>
  <si>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</si>
  <si>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</si>
  <si>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</si>
  <si>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</si>
  <si>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</si>
  <si>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</si>
  <si>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</si>
  <si>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</si>
  <si>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</si>
  <si>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</si>
  <si>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</si>
  <si>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</si>
  <si>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</si>
  <si>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</si>
  <si>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</si>
  <si>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</si>
  <si>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</si>
  <si>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</si>
  <si>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</si>
  <si>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</si>
  <si>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</si>
  <si>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</si>
  <si>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</si>
  <si>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</si>
  <si>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</si>
  <si>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</si>
  <si>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</si>
  <si>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</si>
  <si>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</si>
  <si>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</si>
  <si>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</si>
  <si>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</si>
  <si>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</si>
  <si>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</si>
  <si>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</si>
  <si>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</si>
  <si>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</si>
  <si>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</si>
  <si>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</si>
  <si>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</si>
  <si>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</si>
  <si>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</si>
  <si>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</si>
  <si>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</si>
  <si>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</si>
  <si>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</si>
  <si>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</si>
  <si>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</si>
  <si>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</si>
  <si>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</si>
  <si>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</si>
  <si>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</si>
  <si>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</si>
  <si>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</si>
  <si>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</si>
  <si>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</si>
  <si>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</si>
  <si>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</si>
  <si>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</si>
  <si>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</si>
  <si>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</si>
  <si>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</si>
  <si>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</si>
  <si>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</si>
  <si>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</si>
  <si>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</si>
  <si>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</si>
  <si>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</si>
  <si>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</si>
  <si>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</si>
  <si>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</si>
  <si>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</si>
  <si>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</si>
  <si>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</si>
  <si>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</si>
  <si>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</si>
  <si>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</si>
  <si>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</si>
  <si>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</si>
  <si>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</si>
  <si>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</si>
  <si>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</si>
  <si>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</si>
  <si>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</si>
  <si>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</si>
  <si>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</si>
  <si>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</si>
  <si>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</si>
  <si>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</si>
  <si>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</si>
  <si>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</si>
  <si>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</si>
  <si>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</si>
  <si>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</si>
  <si>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</si>
  <si>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</si>
  <si>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</si>
  <si>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</si>
  <si>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</si>
  <si>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</si>
  <si>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</si>
  <si>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</si>
  <si>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</si>
  <si>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</si>
  <si>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</si>
  <si>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</si>
  <si>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</si>
  <si>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</si>
  <si>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</si>
  <si>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</si>
  <si>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</si>
  <si>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</si>
  <si>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</si>
  <si>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</si>
  <si>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</si>
  <si>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</si>
  <si>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</si>
  <si>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</si>
  <si>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</si>
  <si>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</si>
  <si>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</si>
  <si>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</si>
  <si>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</si>
  <si>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</si>
  <si>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</si>
  <si>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</si>
  <si>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</si>
  <si>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</si>
  <si>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</si>
  <si>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</si>
  <si>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</si>
  <si>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</si>
  <si>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</si>
  <si>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</si>
  <si>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</si>
  <si>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</si>
  <si>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</si>
  <si>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</si>
  <si>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</si>
  <si>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</si>
  <si>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</si>
  <si>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</si>
  <si>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</si>
  <si>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</si>
  <si>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</si>
  <si>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</si>
  <si>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</si>
  <si>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</si>
  <si>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</si>
  <si>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</si>
  <si>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</si>
  <si>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</si>
  <si>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</si>
  <si>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</si>
  <si>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</si>
  <si>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</si>
  <si>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</si>
  <si>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</si>
  <si>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</si>
  <si>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</si>
  <si>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</si>
  <si>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</si>
  <si>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</si>
  <si>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</si>
  <si>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</si>
  <si>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</si>
  <si>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</si>
  <si>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</si>
  <si>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</si>
  <si>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</si>
  <si>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</si>
  <si>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</si>
  <si>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</si>
  <si>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</si>
  <si>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</si>
  <si>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</si>
  <si>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</si>
  <si>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</si>
  <si>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</si>
  <si>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</si>
  <si>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</si>
  <si>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</si>
  <si>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</si>
  <si>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</si>
  <si>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</si>
  <si>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</si>
  <si>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</si>
  <si>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</si>
  <si>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</si>
  <si>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</si>
  <si>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</si>
  <si>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</si>
  <si>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</si>
  <si>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</si>
  <si>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</si>
  <si>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</si>
  <si>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</si>
  <si>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</si>
  <si>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</si>
  <si>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</si>
  <si>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</si>
  <si>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</si>
  <si>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</si>
  <si>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</si>
  <si>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</si>
  <si>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</si>
  <si>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</si>
  <si>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</si>
  <si>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</si>
  <si>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</si>
  <si>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</si>
  <si>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</si>
  <si>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</si>
  <si>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</si>
  <si>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</si>
  <si>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</si>
  <si>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</si>
  <si>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</si>
  <si>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</si>
  <si>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</si>
  <si>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</si>
  <si>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</si>
  <si>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</si>
  <si>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</si>
  <si>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</si>
  <si>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</si>
  <si>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</si>
  <si>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</si>
  <si>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</si>
  <si>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</si>
  <si>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</si>
  <si>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</si>
  <si>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</si>
  <si>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</si>
  <si>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</si>
  <si>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</si>
  <si>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</si>
  <si>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</si>
  <si>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</si>
  <si>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</si>
  <si>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</si>
  <si>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</si>
  <si>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</si>
  <si>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</si>
  <si>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</si>
  <si>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</si>
  <si>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</si>
  <si>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</si>
  <si>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</si>
  <si>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</si>
  <si>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</si>
  <si>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</si>
  <si>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</si>
  <si>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</si>
  <si>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</si>
  <si>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</si>
  <si>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</si>
  <si>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</si>
  <si>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</si>
  <si>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</si>
  <si>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</si>
  <si>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</si>
  <si>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</si>
  <si>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</si>
  <si>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</si>
  <si>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</si>
  <si>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</si>
  <si>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</si>
  <si>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</si>
  <si>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</si>
  <si>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</si>
  <si>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</si>
  <si>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</si>
  <si>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</si>
  <si>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</si>
  <si>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</si>
  <si>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</si>
  <si>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</si>
  <si>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</si>
  <si>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</si>
  <si>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</si>
  <si>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</si>
  <si>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</si>
  <si>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</si>
  <si>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</si>
  <si>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</si>
  <si>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</si>
  <si>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</si>
  <si>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</si>
  <si>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</si>
  <si>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</si>
  <si>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</si>
  <si>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</si>
  <si>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</si>
  <si>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</si>
  <si>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</si>
  <si>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</si>
  <si>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</si>
  <si>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</si>
  <si>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</si>
  <si>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</si>
  <si>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</si>
  <si>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</si>
  <si>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</si>
  <si>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</si>
  <si>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</si>
  <si>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</si>
  <si>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</si>
  <si>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</si>
  <si>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</si>
  <si>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</si>
  <si>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</si>
  <si>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</si>
  <si>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</si>
  <si>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</si>
  <si>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</si>
  <si>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</si>
  <si>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</si>
  <si>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</si>
  <si>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</si>
  <si>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</si>
  <si>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</si>
  <si>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</si>
  <si>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</si>
  <si>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</si>
  <si>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</si>
  <si>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</si>
  <si>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</si>
  <si>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</si>
  <si>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</si>
  <si>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</si>
  <si>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</si>
  <si>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</si>
  <si>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</si>
  <si>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</si>
  <si>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</si>
  <si>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</si>
  <si>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</si>
  <si>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</si>
  <si>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</si>
  <si>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</si>
  <si>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</si>
  <si>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</si>
  <si>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</si>
  <si>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</si>
  <si>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</si>
  <si>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</si>
  <si>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</si>
  <si>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</si>
  <si>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</si>
  <si>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</si>
  <si>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</si>
  <si>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</si>
  <si>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</si>
  <si>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</si>
  <si>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</si>
  <si>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</si>
  <si>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</si>
  <si>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</si>
  <si>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</si>
  <si>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</si>
  <si>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</si>
  <si>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</si>
  <si>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</si>
  <si>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</si>
  <si>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</si>
  <si>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</si>
  <si>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</si>
  <si>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</si>
  <si>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</si>
  <si>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</si>
  <si>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</si>
  <si>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</si>
  <si>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</si>
  <si>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</si>
  <si>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</si>
  <si>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</si>
  <si>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</si>
  <si>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</si>
  <si>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</si>
  <si>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</si>
  <si>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</si>
  <si>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</si>
  <si>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</si>
  <si>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</si>
  <si>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</si>
  <si>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</si>
  <si>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</si>
  <si>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</si>
  <si>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</si>
  <si>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</si>
  <si>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</si>
  <si>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</si>
  <si>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</si>
  <si>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</si>
  <si>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</si>
  <si>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</si>
  <si>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</si>
  <si>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</si>
  <si>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</si>
  <si>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</si>
  <si>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</si>
  <si>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</si>
  <si>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</si>
  <si>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</si>
  <si>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</si>
  <si>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</si>
  <si>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</si>
  <si>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</si>
  <si>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</si>
  <si>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</si>
  <si>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</si>
  <si>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</si>
  <si>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</si>
  <si>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</si>
  <si>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</si>
  <si>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</si>
  <si>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</si>
  <si>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</si>
  <si>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</si>
  <si>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</si>
  <si>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</si>
  <si>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</si>
  <si>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</si>
  <si>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</si>
  <si>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</si>
  <si>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</si>
  <si>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</si>
  <si>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</si>
  <si>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</si>
  <si>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</si>
  <si>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</si>
  <si>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</si>
  <si>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</si>
  <si>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</si>
  <si>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</si>
  <si>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</si>
  <si>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</si>
  <si>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</si>
  <si>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</si>
  <si>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</si>
  <si>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</si>
  <si>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</si>
  <si>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</si>
  <si>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</si>
  <si>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</si>
  <si>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</si>
  <si>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</si>
  <si>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</si>
  <si>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</si>
  <si>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</si>
  <si>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</si>
  <si>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</si>
  <si>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</si>
  <si>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</si>
  <si>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</si>
  <si>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</si>
  <si>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</si>
  <si>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</si>
  <si>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</si>
  <si>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</si>
  <si>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</si>
  <si>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</si>
  <si>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</si>
  <si>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</si>
  <si>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</si>
  <si>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</si>
  <si>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</si>
  <si>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</si>
  <si>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</si>
  <si>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</si>
  <si>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</si>
  <si>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</si>
  <si>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</si>
  <si>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</si>
  <si>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</si>
  <si>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</si>
  <si>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</si>
  <si>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</si>
  <si>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</si>
  <si>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</si>
  <si>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</si>
  <si>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</si>
  <si>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</si>
  <si>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</si>
  <si>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</si>
  <si>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</si>
  <si>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</si>
  <si>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</si>
  <si>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</si>
  <si>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</si>
  <si>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</si>
  <si>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</si>
  <si>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</si>
  <si>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</si>
  <si>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</si>
  <si>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</si>
  <si>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</si>
  <si>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</si>
  <si>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</si>
  <si>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</si>
  <si>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</si>
  <si>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</si>
  <si>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</si>
  <si>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</si>
  <si>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</si>
  <si>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</si>
  <si>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</si>
  <si>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</si>
  <si>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</si>
  <si>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</si>
  <si>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</si>
  <si>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</si>
  <si>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</si>
  <si>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</si>
  <si>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</si>
  <si>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</si>
  <si>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</si>
  <si>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</si>
  <si>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</si>
  <si>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</si>
  <si>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</si>
  <si>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</si>
  <si>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</si>
  <si>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</si>
  <si>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</si>
  <si>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</si>
  <si>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</si>
  <si>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</si>
  <si>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</si>
  <si>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</si>
  <si>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</si>
  <si>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</si>
  <si>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</si>
  <si>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</si>
  <si>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</si>
  <si>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</si>
  <si>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</si>
  <si>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</si>
  <si>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</si>
  <si>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</si>
  <si>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</si>
  <si>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</si>
  <si>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</si>
  <si>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</si>
  <si>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</si>
  <si>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</si>
  <si>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</si>
  <si>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</si>
  <si>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</si>
  <si>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</si>
  <si>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</si>
  <si>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</si>
  <si>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</si>
  <si>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</si>
  <si>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</si>
  <si>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</si>
  <si>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</si>
  <si>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</si>
  <si>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</si>
  <si>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</si>
  <si>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</si>
  <si>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</si>
  <si>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</si>
  <si>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</si>
  <si>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</si>
  <si>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</si>
  <si>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</si>
  <si>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</si>
  <si>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</si>
  <si>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</si>
  <si>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</si>
  <si>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</si>
  <si>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</si>
  <si>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</si>
  <si>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</si>
  <si>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</si>
  <si>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</si>
  <si>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</si>
  <si>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</si>
  <si>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</si>
  <si>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</si>
  <si>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</si>
  <si>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</si>
  <si>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</si>
  <si>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</si>
  <si>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</si>
  <si>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</si>
  <si>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</si>
  <si>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</si>
  <si>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</si>
  <si>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</si>
  <si>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</si>
  <si>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</si>
  <si>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</si>
  <si>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</si>
  <si>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</si>
  <si>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</si>
  <si>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</si>
  <si>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</si>
  <si>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</si>
  <si>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</si>
  <si>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</si>
  <si>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</si>
  <si>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</si>
  <si>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</si>
  <si>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</si>
  <si>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</si>
  <si>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</si>
  <si>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</si>
  <si>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</si>
  <si>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</si>
  <si>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</si>
  <si>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</si>
  <si>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</si>
  <si>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</si>
  <si>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</si>
  <si>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</si>
  <si>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</si>
  <si>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</si>
  <si>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</si>
  <si>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</si>
  <si>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</si>
  <si>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</si>
  <si>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</si>
  <si>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</si>
  <si>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</si>
  <si>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</si>
  <si>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</si>
  <si>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</si>
  <si>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</si>
  <si>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</si>
  <si>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</si>
  <si>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</si>
  <si>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</si>
  <si>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</si>
  <si>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</si>
  <si>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</si>
  <si>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</si>
  <si>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</si>
  <si>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</si>
  <si>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</si>
  <si>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</si>
  <si>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</si>
  <si>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</si>
  <si>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</si>
  <si>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</si>
  <si>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</si>
  <si>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</si>
  <si>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</si>
  <si>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</si>
  <si>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</si>
  <si>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</si>
  <si>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</si>
  <si>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</si>
  <si>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</si>
  <si>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</si>
  <si>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</si>
  <si>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</si>
  <si>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</si>
  <si>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</si>
  <si>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</si>
  <si>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</si>
  <si>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</si>
  <si>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</si>
  <si>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</si>
  <si>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</si>
  <si>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</si>
  <si>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</si>
  <si>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</si>
  <si>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</si>
  <si>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</si>
  <si>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</si>
  <si>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</si>
  <si>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</si>
  <si>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</si>
  <si>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</si>
  <si>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</si>
  <si>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</si>
  <si>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</si>
  <si>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</si>
  <si>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</si>
  <si>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</si>
  <si>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</si>
  <si>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</si>
  <si>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</si>
  <si>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</si>
  <si>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</si>
  <si>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</si>
  <si>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</si>
  <si>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</si>
  <si>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</si>
  <si>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</si>
  <si>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</si>
  <si>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</si>
  <si>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</si>
  <si>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</si>
  <si>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</si>
  <si>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</si>
  <si>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</si>
  <si>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</si>
  <si>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</si>
  <si>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</si>
  <si>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</si>
  <si>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</si>
  <si>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</si>
  <si>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</si>
  <si>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</si>
  <si>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</si>
  <si>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</si>
  <si>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</si>
  <si>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</si>
  <si>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</si>
  <si>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</si>
  <si>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</si>
  <si>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</si>
  <si>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</si>
  <si>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</si>
  <si>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</si>
  <si>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</si>
  <si>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</si>
  <si>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</si>
  <si>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</si>
  <si>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</si>
  <si>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</si>
  <si>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</si>
  <si>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</si>
  <si>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</si>
  <si>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</si>
  <si>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</si>
  <si>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</si>
  <si>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</si>
  <si>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</si>
  <si>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</si>
  <si>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</si>
  <si>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</si>
  <si>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</si>
  <si>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</si>
  <si>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</si>
  <si>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</si>
  <si>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</si>
  <si>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</si>
  <si>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</si>
  <si>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</si>
  <si>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</si>
  <si>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</si>
  <si>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</si>
  <si>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</si>
  <si>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</si>
  <si>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</si>
  <si>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</si>
  <si>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</si>
  <si>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</si>
  <si>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</si>
  <si>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</si>
  <si>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</si>
  <si>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</si>
  <si>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</si>
  <si>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</si>
  <si>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</si>
  <si>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</si>
  <si>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</si>
  <si>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</si>
  <si>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</si>
  <si>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</si>
  <si>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</si>
  <si>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</si>
  <si>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</si>
  <si>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</si>
  <si>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</si>
  <si>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</si>
  <si>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</si>
  <si>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</si>
  <si>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</si>
  <si>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</si>
  <si>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</si>
  <si>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</si>
  <si>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</si>
  <si>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</si>
  <si>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</si>
  <si>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</si>
  <si>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</si>
  <si>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</si>
  <si>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</si>
  <si>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</si>
  <si>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</si>
  <si>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</si>
  <si>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</si>
  <si>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</si>
  <si>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</si>
  <si>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</si>
  <si>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</si>
  <si>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</si>
  <si>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</si>
  <si>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</si>
  <si>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</si>
  <si>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</si>
  <si>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</si>
  <si>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</si>
  <si>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</si>
  <si>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</si>
  <si>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</si>
  <si>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</si>
  <si>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</si>
  <si>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</si>
  <si>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</si>
  <si>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</si>
  <si>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</si>
  <si>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</si>
  <si>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</si>
  <si>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</si>
  <si>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</si>
  <si>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</si>
  <si>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</si>
  <si>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</si>
  <si>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</si>
  <si>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</si>
  <si>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</si>
  <si>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</si>
  <si>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</si>
  <si>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</si>
  <si>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</si>
  <si>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</si>
  <si>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</si>
  <si>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</si>
  <si>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</si>
  <si>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</si>
  <si>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</si>
  <si>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</si>
  <si>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</si>
  <si>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</si>
  <si>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</si>
  <si>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</si>
  <si>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</si>
  <si>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</si>
  <si>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</si>
  <si>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</si>
  <si>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</si>
  <si>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</si>
  <si>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</si>
  <si>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</si>
  <si>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</si>
  <si>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</si>
  <si>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</si>
  <si>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</si>
  <si>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</si>
  <si>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</si>
  <si>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</si>
  <si>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</si>
  <si>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</si>
  <si>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</si>
  <si>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</si>
  <si>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</si>
  <si>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</si>
  <si>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</si>
  <si>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</si>
  <si>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</si>
  <si>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</si>
  <si>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</si>
  <si>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</si>
  <si>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</si>
  <si>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</si>
  <si>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</si>
  <si>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</si>
  <si>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</si>
  <si>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</si>
  <si>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</si>
  <si>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</si>
  <si>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</si>
  <si>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</si>
  <si>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</si>
  <si>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</si>
  <si>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</si>
  <si>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</si>
  <si>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</si>
  <si>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</si>
  <si>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</si>
  <si>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</si>
  <si>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</si>
  <si>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</si>
  <si>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</si>
  <si>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</si>
  <si>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</si>
  <si>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</si>
  <si>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</si>
  <si>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</si>
  <si>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</si>
  <si>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</si>
  <si>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</si>
  <si>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</si>
  <si>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</si>
  <si>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</si>
  <si>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</si>
  <si>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</si>
  <si>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</si>
  <si>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</si>
  <si>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</si>
  <si>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</si>
  <si>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</si>
  <si>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</si>
  <si>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</si>
  <si>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</si>
  <si>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</si>
  <si>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</si>
  <si>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</si>
  <si>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</si>
  <si>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</si>
  <si>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</si>
  <si>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</si>
  <si>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</si>
  <si>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</si>
  <si>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</si>
  <si>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</si>
  <si>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</si>
  <si>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</si>
  <si>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</si>
  <si>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</si>
  <si>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</si>
  <si>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</si>
  <si>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</si>
  <si>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</si>
  <si>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</si>
  <si>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</si>
  <si>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</si>
  <si>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</si>
  <si>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</si>
  <si>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</si>
  <si>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</si>
  <si>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</si>
  <si>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</si>
  <si>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</si>
  <si>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</si>
  <si>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</si>
  <si>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</si>
  <si>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</si>
  <si>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</si>
  <si>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</si>
  <si>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</si>
  <si>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</si>
  <si>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</si>
  <si>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</si>
  <si>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</si>
  <si>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</si>
  <si>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</si>
  <si>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</si>
  <si>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</si>
  <si>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</si>
  <si>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</si>
  <si>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</si>
  <si>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</si>
  <si>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</si>
  <si>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</si>
  <si>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</si>
  <si>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</si>
  <si>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</si>
  <si>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</si>
  <si>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</si>
  <si>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</si>
  <si>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</si>
  <si>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</si>
  <si>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</si>
  <si>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</si>
  <si>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</si>
  <si>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</si>
  <si>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</si>
  <si>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</si>
  <si>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</si>
  <si>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</si>
  <si>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</si>
  <si>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</si>
  <si>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</si>
  <si>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</si>
  <si>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</si>
  <si>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</si>
  <si>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</si>
  <si>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</si>
  <si>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</si>
  <si>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</si>
  <si>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</si>
  <si>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</si>
  <si>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</si>
  <si>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</si>
  <si>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</si>
  <si>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</si>
  <si>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</si>
  <si>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</si>
  <si>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</si>
  <si>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</si>
  <si>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</si>
  <si>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</si>
  <si>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</si>
  <si>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</si>
  <si>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</si>
  <si>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</si>
  <si>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</si>
  <si>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</si>
  <si>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</si>
  <si>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</si>
  <si>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</si>
  <si>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</si>
  <si>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</si>
  <si>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</si>
  <si>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</si>
  <si>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</si>
  <si>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</si>
  <si>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</si>
  <si>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</si>
  <si>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</si>
  <si>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</si>
  <si>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</si>
  <si>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</si>
  <si>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</si>
  <si>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</si>
  <si>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</si>
  <si>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</si>
  <si>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</si>
  <si>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</si>
  <si>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</si>
  <si>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</si>
  <si>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</si>
  <si>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</si>
  <si>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</si>
  <si>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</si>
  <si>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</si>
  <si>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</si>
  <si>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</si>
  <si>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</si>
  <si>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</si>
  <si>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</si>
  <si>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</si>
  <si>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</si>
  <si>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</si>
  <si>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</si>
  <si>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</si>
  <si>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</si>
  <si>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</si>
  <si>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</si>
  <si>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</si>
  <si>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</si>
  <si>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</si>
  <si>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</si>
  <si>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</si>
  <si>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</si>
  <si>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</si>
  <si>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</si>
  <si>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</si>
  <si>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</si>
  <si>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</si>
  <si>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</si>
  <si>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</si>
  <si>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</si>
  <si>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</si>
  <si>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</si>
  <si>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</si>
  <si>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</si>
  <si>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</si>
  <si>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</si>
  <si>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</si>
  <si>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</si>
  <si>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</si>
  <si>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</si>
  <si>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</si>
  <si>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</si>
  <si>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</si>
  <si>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</si>
  <si>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</si>
  <si>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</si>
  <si>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</si>
  <si>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</si>
  <si>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</si>
  <si>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</si>
  <si>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</si>
  <si>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</si>
  <si>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</si>
  <si>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</si>
  <si>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</si>
  <si>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</si>
  <si>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</si>
  <si>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</si>
  <si>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</si>
  <si>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</si>
  <si>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</si>
  <si>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</si>
  <si>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</si>
  <si>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</si>
  <si>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</si>
  <si>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</si>
  <si>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</si>
  <si>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</si>
  <si>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</si>
  <si>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</si>
  <si>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</si>
  <si>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</si>
  <si>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</si>
  <si>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</si>
  <si>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</si>
  <si>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</si>
  <si>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</si>
  <si>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</si>
  <si>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</si>
  <si>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</si>
  <si>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</si>
  <si>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</si>
  <si>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</si>
  <si>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</si>
  <si>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</si>
  <si>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</si>
  <si>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</si>
  <si>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</si>
  <si>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</si>
  <si>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</si>
  <si>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</si>
  <si>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</si>
  <si>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</si>
  <si>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</si>
  <si>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</si>
  <si>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</si>
  <si>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</si>
  <si>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</si>
  <si>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</si>
  <si>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</si>
  <si>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</si>
  <si>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</si>
  <si>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</si>
  <si>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</si>
  <si>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</si>
  <si>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</si>
  <si>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</si>
  <si>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</si>
  <si>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</si>
  <si>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</si>
  <si>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</si>
  <si>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</si>
  <si>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</si>
  <si>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</si>
  <si>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</si>
  <si>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</si>
  <si>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</si>
  <si>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</si>
  <si>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</si>
  <si>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</si>
  <si>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</si>
  <si>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</si>
  <si>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</si>
  <si>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</si>
  <si>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</si>
  <si>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</si>
  <si>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</si>
  <si>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</si>
  <si>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</si>
  <si>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</si>
  <si>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</si>
  <si>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</si>
  <si>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</si>
  <si>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</si>
  <si>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</si>
  <si>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</si>
  <si>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</si>
  <si>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</si>
  <si>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</si>
  <si>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</si>
  <si>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</si>
  <si>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</si>
  <si>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</si>
  <si>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</si>
  <si>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</si>
  <si>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</si>
  <si>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</si>
  <si>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</si>
  <si>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</si>
  <si>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</si>
  <si>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</si>
  <si>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</si>
  <si>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</si>
  <si>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</si>
  <si>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</si>
  <si>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</si>
  <si>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</si>
  <si>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</si>
  <si>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</si>
  <si>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</si>
  <si>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</si>
  <si>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</si>
  <si>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</si>
  <si>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</si>
  <si>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</si>
  <si>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</si>
  <si>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</si>
  <si>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</si>
  <si>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</si>
  <si>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</si>
  <si>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</si>
  <si>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</si>
  <si>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</si>
  <si>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</si>
  <si>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</si>
  <si>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</si>
  <si>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</si>
  <si>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</si>
  <si>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</si>
  <si>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</si>
  <si>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</si>
  <si>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</si>
  <si>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</si>
  <si>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</si>
  <si>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</si>
  <si>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</si>
  <si>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</si>
  <si>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</si>
  <si>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</si>
  <si>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</si>
  <si>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</si>
  <si>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</si>
  <si>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</si>
  <si>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</si>
  <si>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</si>
  <si>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</si>
  <si>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</si>
  <si>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</si>
  <si>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</si>
  <si>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</si>
  <si>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</si>
  <si>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</si>
  <si>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</si>
  <si>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</si>
  <si>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</si>
  <si>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</si>
  <si>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</si>
  <si>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</si>
  <si>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</si>
  <si>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</si>
  <si>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</si>
  <si>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</si>
  <si>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</si>
  <si>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</si>
  <si>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</si>
  <si>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</si>
  <si>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</si>
  <si>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</si>
  <si>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</si>
  <si>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</si>
  <si>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</si>
  <si>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</si>
  <si>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</si>
  <si>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</si>
  <si>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</si>
  <si>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</si>
  <si>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</si>
  <si>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</si>
  <si>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</si>
  <si>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</si>
  <si>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</si>
  <si>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</si>
  <si>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</si>
  <si>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</si>
  <si>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</si>
  <si>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</si>
  <si>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</si>
  <si>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</si>
  <si>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</si>
  <si>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</si>
  <si>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</si>
  <si>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</si>
  <si>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</si>
  <si>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</si>
  <si>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</si>
  <si>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</si>
  <si>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</si>
  <si>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</si>
  <si>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</si>
  <si>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</si>
  <si>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</si>
  <si>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</si>
  <si>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</si>
  <si>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</si>
  <si>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</si>
  <si>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</si>
  <si>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</si>
  <si>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</si>
  <si>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</si>
  <si>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</si>
  <si>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</si>
  <si>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</si>
  <si>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</si>
  <si>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</si>
  <si>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</si>
  <si>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</si>
  <si>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</si>
  <si>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</si>
  <si>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</si>
  <si>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</si>
  <si>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</si>
  <si>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</si>
  <si>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</si>
  <si>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</si>
  <si>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</si>
  <si>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</si>
  <si>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</si>
  <si>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</si>
  <si>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</si>
  <si>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</si>
  <si>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</si>
  <si>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</si>
  <si>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</si>
  <si>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</si>
  <si>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</si>
  <si>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</si>
  <si>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</si>
  <si>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</si>
  <si>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</si>
  <si>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</si>
  <si>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</si>
  <si>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</si>
  <si>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</si>
  <si>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</si>
  <si>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</si>
  <si>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</si>
  <si>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</si>
  <si>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</si>
  <si>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</si>
  <si>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</si>
  <si>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</si>
  <si>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</si>
  <si>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</si>
  <si>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</si>
  <si>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</si>
  <si>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</si>
  <si>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</si>
  <si>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</si>
  <si>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</si>
  <si>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</si>
  <si>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</si>
  <si>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</si>
  <si>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</si>
  <si>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</si>
  <si>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</si>
  <si>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</si>
  <si>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</si>
  <si>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</si>
  <si>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</si>
  <si>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</si>
  <si>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</si>
  <si>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</si>
  <si>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</si>
  <si>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</si>
  <si>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</si>
  <si>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</si>
  <si>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</si>
  <si>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</si>
  <si>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</si>
  <si>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</si>
  <si>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</si>
  <si>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</si>
  <si>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</si>
  <si>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</si>
  <si>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</si>
  <si>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</si>
  <si>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</si>
  <si>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</si>
  <si>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</si>
  <si>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</si>
  <si>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</si>
  <si>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</si>
  <si>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</si>
  <si>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</si>
  <si>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</si>
  <si>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</si>
  <si>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</si>
  <si>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</si>
  <si>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</si>
  <si>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</si>
  <si>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</si>
  <si>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</si>
  <si>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</si>
  <si>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</si>
  <si>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</si>
  <si>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</si>
  <si>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</si>
  <si>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</si>
  <si>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</si>
  <si>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</si>
  <si>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</si>
  <si>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</si>
  <si>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</si>
  <si>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</si>
  <si>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</si>
  <si>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</si>
  <si>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</si>
  <si>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</si>
  <si>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</si>
  <si>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</si>
  <si>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</si>
  <si>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</si>
  <si>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</si>
  <si>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</si>
  <si>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</si>
  <si>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</si>
  <si>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</si>
  <si>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</si>
  <si>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</si>
  <si>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</si>
  <si>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</si>
  <si>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</si>
  <si>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</si>
  <si>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</si>
  <si>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</si>
  <si>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</si>
  <si>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</si>
  <si>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</si>
  <si>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</si>
  <si>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</si>
  <si>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</si>
  <si>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</si>
  <si>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</si>
  <si>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</si>
  <si>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</si>
  <si>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</si>
  <si>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</si>
  <si>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</si>
  <si>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</si>
  <si>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</si>
  <si>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</si>
  <si>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</si>
  <si>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</si>
  <si>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</si>
  <si>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</si>
  <si>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</si>
  <si>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</si>
  <si>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</si>
  <si>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</si>
  <si>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</si>
  <si>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</si>
  <si>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</si>
  <si>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</si>
  <si>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</si>
  <si>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</si>
  <si>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</si>
  <si>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</si>
  <si>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</si>
  <si>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</si>
  <si>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</si>
  <si>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</si>
  <si>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</si>
  <si>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</si>
  <si>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</si>
  <si>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</si>
  <si>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</si>
  <si>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</si>
  <si>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</si>
  <si>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</si>
  <si>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</si>
  <si>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</si>
  <si>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</si>
  <si>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</si>
  <si>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</si>
  <si>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</si>
  <si>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</si>
  <si>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</si>
  <si>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</si>
  <si>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</si>
  <si>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</si>
  <si>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</si>
  <si>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</si>
  <si>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</si>
  <si>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</si>
  <si>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</si>
  <si>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</si>
  <si>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</si>
  <si>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</si>
  <si>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</si>
  <si>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</si>
  <si>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</si>
  <si>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</si>
  <si>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</si>
  <si>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</si>
  <si>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</si>
  <si>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</si>
  <si>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</si>
  <si>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</si>
  <si>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</si>
  <si>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</si>
  <si>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</si>
  <si>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</si>
  <si>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</si>
  <si>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</si>
  <si>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</si>
  <si>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</si>
  <si>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</si>
  <si>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</si>
  <si>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</si>
  <si>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</si>
  <si>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</si>
  <si>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</si>
  <si>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</si>
  <si>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</si>
  <si>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</si>
  <si>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</si>
  <si>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</si>
  <si>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</si>
  <si>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</si>
  <si>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</si>
  <si>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</si>
  <si>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</si>
  <si>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</si>
  <si>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</si>
  <si>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</si>
  <si>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</si>
  <si>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</si>
  <si>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</si>
  <si>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</si>
  <si>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</si>
  <si>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</si>
  <si>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</si>
  <si>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</si>
  <si>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</si>
  <si>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</si>
  <si>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</si>
  <si>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</si>
  <si>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</si>
  <si>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</si>
  <si>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</si>
  <si>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</si>
  <si>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</si>
  <si>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</si>
  <si>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</si>
  <si>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</si>
  <si>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</si>
  <si>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</si>
  <si>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</si>
  <si>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</si>
  <si>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</si>
  <si>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</si>
  <si>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</si>
  <si>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</si>
  <si>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</si>
  <si>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</si>
  <si>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</si>
  <si>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</si>
  <si>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</si>
  <si>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</si>
  <si>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</si>
  <si>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</si>
  <si>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</si>
  <si>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</si>
  <si>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</si>
  <si>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</si>
  <si>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</si>
  <si>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</si>
  <si>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</si>
  <si>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</si>
  <si>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</si>
  <si>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</si>
  <si>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</si>
  <si>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</si>
  <si>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</si>
  <si>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</si>
  <si>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</si>
  <si>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</si>
  <si>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</si>
  <si>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</si>
  <si>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</si>
  <si>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</si>
  <si>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</si>
  <si>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</si>
  <si>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</si>
  <si>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</si>
  <si>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</si>
  <si>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</si>
  <si>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</si>
  <si>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</si>
  <si>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</si>
  <si>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</si>
  <si>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</si>
  <si>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</si>
  <si>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</si>
  <si>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</si>
  <si>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</si>
  <si>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</si>
  <si>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</si>
  <si>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</si>
  <si>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</si>
  <si>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</si>
  <si>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</si>
  <si>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</si>
  <si>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</si>
  <si>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</si>
  <si>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</si>
  <si>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</si>
  <si>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</si>
  <si>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</si>
  <si>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</si>
  <si>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</si>
  <si>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</si>
  <si>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</si>
  <si>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</si>
  <si>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</si>
  <si>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</si>
  <si>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</si>
  <si>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</si>
  <si>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</si>
  <si>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</si>
  <si>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</si>
  <si>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</si>
  <si>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</si>
  <si>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</si>
  <si>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</si>
  <si>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</si>
  <si>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</si>
  <si>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</si>
  <si>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</si>
  <si>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</si>
  <si>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</si>
  <si>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</si>
  <si>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</si>
  <si>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</si>
  <si>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</si>
  <si>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</si>
  <si>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</si>
  <si>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</si>
  <si>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</si>
  <si>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</si>
  <si>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</si>
  <si>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</si>
  <si>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</si>
  <si>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</si>
  <si>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</si>
  <si>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</si>
  <si>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</si>
  <si>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</si>
  <si>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</si>
  <si>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</si>
  <si>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</si>
  <si>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</si>
  <si>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</si>
  <si>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</si>
  <si>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</si>
  <si>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</si>
  <si>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</si>
  <si>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</si>
  <si>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</si>
  <si>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</si>
  <si>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</si>
  <si>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</si>
  <si>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</si>
  <si>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</si>
  <si>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</si>
  <si>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</si>
  <si>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</si>
  <si>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</si>
  <si>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</si>
  <si>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</si>
  <si>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</si>
  <si>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</si>
  <si>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</si>
  <si>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</si>
  <si>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</si>
  <si>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</si>
  <si>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</si>
  <si>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</si>
  <si>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</si>
  <si>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</si>
  <si>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</si>
  <si>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</si>
  <si>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</si>
  <si>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</si>
  <si>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</si>
  <si>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</si>
  <si>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</si>
  <si>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</si>
  <si>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</si>
  <si>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</si>
  <si>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</si>
  <si>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</si>
  <si>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</si>
  <si>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</si>
  <si>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</si>
  <si>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</si>
  <si>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</si>
  <si>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</si>
  <si>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</si>
  <si>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</si>
  <si>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</si>
  <si>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</si>
  <si>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</si>
  <si>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</si>
  <si>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</si>
  <si>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</si>
  <si>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</si>
  <si>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</si>
  <si>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</si>
  <si>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</si>
  <si>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</si>
  <si>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</si>
  <si>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</si>
  <si>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</si>
  <si>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</si>
  <si>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</si>
  <si>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</si>
  <si>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</si>
  <si>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</si>
  <si>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</si>
  <si>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</si>
  <si>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</si>
  <si>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</si>
  <si>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</si>
  <si>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</si>
  <si>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</si>
  <si>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</si>
  <si>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</si>
  <si>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</si>
  <si>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</si>
  <si>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</si>
  <si>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</si>
  <si>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</si>
  <si>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</si>
  <si>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</si>
  <si>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</si>
  <si>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</si>
  <si>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</si>
  <si>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</si>
  <si>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</si>
  <si>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</si>
  <si>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</si>
  <si>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</si>
  <si>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</si>
  <si>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</si>
  <si>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</si>
  <si>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</si>
  <si>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</si>
  <si>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</si>
  <si>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</si>
  <si>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</si>
  <si>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</si>
  <si>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</si>
  <si>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</si>
  <si>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</si>
  <si>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</si>
  <si>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</si>
  <si>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</si>
  <si>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</si>
  <si>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</si>
  <si>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</si>
  <si>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</si>
  <si>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</si>
  <si>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</si>
  <si>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</si>
  <si>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</si>
  <si>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</si>
  <si>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</si>
  <si>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</si>
  <si>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</si>
  <si>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</si>
  <si>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</si>
  <si>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</si>
  <si>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</si>
  <si>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</si>
  <si>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</si>
  <si>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</si>
  <si>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</si>
  <si>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</si>
  <si>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</si>
  <si>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</si>
  <si>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</si>
  <si>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</si>
  <si>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</si>
  <si>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</si>
  <si>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</si>
  <si>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</si>
  <si>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</si>
  <si>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</si>
  <si>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</si>
  <si>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</si>
  <si>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</si>
  <si>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</si>
  <si>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</si>
  <si>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</si>
  <si>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</si>
  <si>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</si>
  <si>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</si>
  <si>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</si>
  <si>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</si>
  <si>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</si>
  <si>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</si>
  <si>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</si>
  <si>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</si>
  <si>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</si>
  <si>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</si>
  <si>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</si>
  <si>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</si>
  <si>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</si>
  <si>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</si>
  <si>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</si>
  <si>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</si>
  <si>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</si>
  <si>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</si>
  <si>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</si>
  <si>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</si>
  <si>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</si>
  <si>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</si>
  <si>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</si>
  <si>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</si>
  <si>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</si>
  <si>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</si>
  <si>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</si>
  <si>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</si>
  <si>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</si>
  <si>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</si>
  <si>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</si>
  <si>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</si>
  <si>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</si>
  <si>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</si>
  <si>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</si>
  <si>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</si>
  <si>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</si>
  <si>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</si>
  <si>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</si>
  <si>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</si>
  <si>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</si>
  <si>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</si>
  <si>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</si>
  <si>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</si>
  <si>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</si>
  <si>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</si>
  <si>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</si>
  <si>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</si>
  <si>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</si>
  <si>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</si>
  <si>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</si>
  <si>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</si>
  <si>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</si>
  <si>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</si>
  <si>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</si>
  <si>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</si>
  <si>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</si>
  <si>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</si>
  <si>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</si>
  <si>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</si>
  <si>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</si>
  <si>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</si>
  <si>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</si>
  <si>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</si>
  <si>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</si>
  <si>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</si>
  <si>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</si>
  <si>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</si>
  <si>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</si>
  <si>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</si>
  <si>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</si>
  <si>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</si>
  <si>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</si>
  <si>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</si>
  <si>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</si>
  <si>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</si>
  <si>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</si>
  <si>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</si>
  <si>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</si>
  <si>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</si>
  <si>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</si>
  <si>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</si>
  <si>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</si>
  <si>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</si>
  <si>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</si>
  <si>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</si>
  <si>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</si>
  <si>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</si>
  <si>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</si>
  <si>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</si>
  <si>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</si>
  <si>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</si>
  <si>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</si>
  <si>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</si>
  <si>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</si>
  <si>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</si>
  <si>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</si>
  <si>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</si>
  <si>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</si>
  <si>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</si>
  <si>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</si>
  <si>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</si>
  <si>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</si>
  <si>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</si>
  <si>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</si>
  <si>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</si>
  <si>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</si>
  <si>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</si>
  <si>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</si>
  <si>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</si>
  <si>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</si>
  <si>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</si>
  <si>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</si>
  <si>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</si>
  <si>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</si>
  <si>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</si>
  <si>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</si>
  <si>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</si>
  <si>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</si>
  <si>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</si>
  <si>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</si>
  <si>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</si>
  <si>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</si>
  <si>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</si>
  <si>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</si>
  <si>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</si>
  <si>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</si>
  <si>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</si>
  <si>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</si>
  <si>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</si>
  <si>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</si>
  <si>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</si>
  <si>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</si>
  <si>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</si>
  <si>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</si>
  <si>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</si>
  <si>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</si>
  <si>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</si>
  <si>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</si>
  <si>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</si>
  <si>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</si>
  <si>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</si>
  <si>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</si>
  <si>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</si>
  <si>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</si>
  <si>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</si>
  <si>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</si>
  <si>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</si>
  <si>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</si>
  <si>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</si>
  <si>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</si>
  <si>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</si>
  <si>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</si>
  <si>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</si>
  <si>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</si>
  <si>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</si>
  <si>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</si>
  <si>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</si>
  <si>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</si>
  <si>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</si>
  <si>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</si>
  <si>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</si>
  <si>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</si>
  <si>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</si>
  <si>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</si>
  <si>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</si>
  <si>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</si>
  <si>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</si>
  <si>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</si>
  <si>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</si>
  <si>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</si>
  <si>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</si>
  <si>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</si>
  <si>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</si>
  <si>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</si>
  <si>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</si>
  <si>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</si>
  <si>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</si>
  <si>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</si>
  <si>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</si>
  <si>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</si>
  <si>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</si>
  <si>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</si>
  <si>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</si>
  <si>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</si>
  <si>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</si>
  <si>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</si>
  <si>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</si>
  <si>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</si>
  <si>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</si>
  <si>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</si>
  <si>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</si>
  <si>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</si>
  <si>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</si>
  <si>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</si>
  <si>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</si>
  <si>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</si>
  <si>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</si>
  <si>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</si>
  <si>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</si>
  <si>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</si>
  <si>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</si>
  <si>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</si>
  <si>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</si>
  <si>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</si>
  <si>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</si>
  <si>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</si>
  <si>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</si>
  <si>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</si>
  <si>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</si>
  <si>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</si>
  <si>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</si>
  <si>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</si>
  <si>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</si>
  <si>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</si>
  <si>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</si>
  <si>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</si>
  <si>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</si>
  <si>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</si>
  <si>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</si>
  <si>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</si>
  <si>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</si>
  <si>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</si>
  <si>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</si>
  <si>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</si>
  <si>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</si>
  <si>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</si>
  <si>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</si>
  <si>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</si>
  <si>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</si>
  <si>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</si>
  <si>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</si>
  <si>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</si>
  <si>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</si>
  <si>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</si>
  <si>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</si>
  <si>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</si>
  <si>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</si>
  <si>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</si>
  <si>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</si>
  <si>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</si>
  <si>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</si>
  <si>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</si>
  <si>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</si>
  <si>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</si>
  <si>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</si>
  <si>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</si>
  <si>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</si>
  <si>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</si>
  <si>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</si>
  <si>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</si>
  <si>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</si>
  <si>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</si>
  <si>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</si>
  <si>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</si>
  <si>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</si>
  <si>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</si>
  <si>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</si>
  <si>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</si>
  <si>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</si>
  <si>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</si>
  <si>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</si>
  <si>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</si>
  <si>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</si>
  <si>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</si>
  <si>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</si>
  <si>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</si>
  <si>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</si>
  <si>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</si>
  <si>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</si>
  <si>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</si>
  <si>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</si>
  <si>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</si>
  <si>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</si>
  <si>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</si>
  <si>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</si>
  <si>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</si>
  <si>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</si>
  <si>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</si>
  <si>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</si>
  <si>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</si>
  <si>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</si>
  <si>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</si>
  <si>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</si>
  <si>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</si>
  <si>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</si>
  <si>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</si>
  <si>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</si>
  <si>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</si>
  <si>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</si>
  <si>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</si>
  <si>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</si>
  <si>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</si>
  <si>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</si>
  <si>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</si>
  <si>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</si>
  <si>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</si>
  <si>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</si>
  <si>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</si>
  <si>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</si>
  <si>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</si>
  <si>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</si>
  <si>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</si>
  <si>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</si>
  <si>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</si>
  <si>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</si>
  <si>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</si>
  <si>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</si>
  <si>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</si>
  <si>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</si>
  <si>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</si>
  <si>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</si>
  <si>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</si>
  <si>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</si>
  <si>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</si>
  <si>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</si>
  <si>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</si>
  <si>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</si>
  <si>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</si>
  <si>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</si>
  <si>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</si>
  <si>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</si>
  <si>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</si>
  <si>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</si>
  <si>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</si>
  <si>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</si>
  <si>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</si>
  <si>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</si>
  <si>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</si>
  <si>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</si>
  <si>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</si>
  <si>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</si>
  <si>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</si>
  <si>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</si>
  <si>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</si>
  <si>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</si>
  <si>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</si>
  <si>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</si>
  <si>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</si>
  <si>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</si>
  <si>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</si>
  <si>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</si>
  <si>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</si>
  <si>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</si>
  <si>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</si>
  <si>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</si>
  <si>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</si>
  <si>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</si>
  <si>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</si>
  <si>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</si>
  <si>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</si>
  <si>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</si>
  <si>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</si>
  <si>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</si>
  <si>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</si>
  <si>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</si>
  <si>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</si>
  <si>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</si>
  <si>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</si>
  <si>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</si>
  <si>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</si>
  <si>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</si>
  <si>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</si>
  <si>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</si>
  <si>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</si>
  <si>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</si>
  <si>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</si>
  <si>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</si>
  <si>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</si>
  <si>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</si>
  <si>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</si>
  <si>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</si>
  <si>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</si>
  <si>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</si>
  <si>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</si>
  <si>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</si>
  <si>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</si>
  <si>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</si>
  <si>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</si>
  <si>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</si>
  <si>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</si>
  <si>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</si>
  <si>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</si>
  <si>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</si>
  <si>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</si>
  <si>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</si>
  <si>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</si>
  <si>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</si>
  <si>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</si>
  <si>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</si>
  <si>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</si>
  <si>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</si>
  <si>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</si>
  <si>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</si>
  <si>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</si>
  <si>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</si>
  <si>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</si>
  <si>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</si>
  <si>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</si>
  <si>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</si>
  <si>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</si>
  <si>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</si>
  <si>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</si>
  <si>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</si>
  <si>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</si>
  <si>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</si>
  <si>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</si>
  <si>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</si>
  <si>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</si>
  <si>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</si>
  <si>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</si>
  <si>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</si>
  <si>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</si>
  <si>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</si>
  <si>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</si>
  <si>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</si>
  <si>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</si>
  <si>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</si>
  <si>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</si>
  <si>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</si>
  <si>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</si>
  <si>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</si>
  <si>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</si>
  <si>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</si>
  <si>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</si>
  <si>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</si>
  <si>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</si>
  <si>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</si>
  <si>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</si>
  <si>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</si>
  <si>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</si>
  <si>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</si>
  <si>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</si>
  <si>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</si>
  <si>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</si>
  <si>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</si>
  <si>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</si>
  <si>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</si>
  <si>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</si>
  <si>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</si>
  <si>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</si>
  <si>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</si>
  <si>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</si>
  <si>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</si>
  <si>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</si>
  <si>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</si>
  <si>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</si>
  <si>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</si>
  <si>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</si>
  <si>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</si>
  <si>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</si>
  <si>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</si>
  <si>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</si>
  <si>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</si>
  <si>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</si>
  <si>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</si>
  <si>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</si>
  <si>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</si>
  <si>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</si>
  <si>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</si>
  <si>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</si>
  <si>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</si>
  <si>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</si>
  <si>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</si>
  <si>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</si>
  <si>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</si>
  <si>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</si>
  <si>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</si>
  <si>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</si>
  <si>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</si>
  <si>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</si>
  <si>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</si>
  <si>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</si>
  <si>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</si>
  <si>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</si>
  <si>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</si>
  <si>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</si>
  <si>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</si>
  <si>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</si>
  <si>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</si>
  <si>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</si>
  <si>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</si>
  <si>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</si>
  <si>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</si>
  <si>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</si>
  <si>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</si>
  <si>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</si>
  <si>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</si>
  <si>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</si>
  <si>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</si>
  <si>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</si>
  <si>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</si>
  <si>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</si>
  <si>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</si>
  <si>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</si>
  <si>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</si>
  <si>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</si>
  <si>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</si>
  <si>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</si>
  <si>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</si>
  <si>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</si>
  <si>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</si>
  <si>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</si>
  <si>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</si>
  <si>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</si>
  <si>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</si>
  <si>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</si>
  <si>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</si>
  <si>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</si>
  <si>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</si>
  <si>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</si>
  <si>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</si>
  <si>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</si>
  <si>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</si>
  <si>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</si>
  <si>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</si>
  <si>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</si>
  <si>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</si>
  <si>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</si>
  <si>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</si>
  <si>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</si>
  <si>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</si>
  <si>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</si>
  <si>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</si>
  <si>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</si>
  <si>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</si>
  <si>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</si>
  <si>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</si>
  <si>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</si>
  <si>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</si>
  <si>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</si>
  <si>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</si>
  <si>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</si>
  <si>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</si>
  <si>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</si>
  <si>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</si>
  <si>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</si>
  <si>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</si>
  <si>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</si>
  <si>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</si>
  <si>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</si>
  <si>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</si>
  <si>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</si>
  <si>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</si>
  <si>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</si>
  <si>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</si>
  <si>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</si>
  <si>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</si>
  <si>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</si>
  <si>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</si>
  <si>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</si>
  <si>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</si>
  <si>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</si>
  <si>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</si>
  <si>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</si>
  <si>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</si>
  <si>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</si>
  <si>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</si>
  <si>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</si>
  <si>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</si>
  <si>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</si>
  <si>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</si>
  <si>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</si>
  <si>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</si>
  <si>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</si>
  <si>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</si>
  <si>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</si>
  <si>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</si>
  <si>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</si>
  <si>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</si>
  <si>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</si>
  <si>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</si>
  <si>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</si>
  <si>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</si>
  <si>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</si>
  <si>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</si>
  <si>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</si>
  <si>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</si>
  <si>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</si>
  <si>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</si>
  <si>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</si>
  <si>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</si>
  <si>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</si>
  <si>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</si>
  <si>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</si>
  <si>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</si>
  <si>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</si>
  <si>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</si>
  <si>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</si>
  <si>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</si>
  <si>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</si>
  <si>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</si>
  <si>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</si>
  <si>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</si>
  <si>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</si>
  <si>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</si>
  <si>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</si>
  <si>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</si>
  <si>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</si>
  <si>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</si>
  <si>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</si>
  <si>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</si>
  <si>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</si>
  <si>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</si>
  <si>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</si>
  <si>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</si>
  <si>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</si>
  <si>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</si>
  <si>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</si>
  <si>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</si>
  <si>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</si>
  <si>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</si>
  <si>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</si>
  <si>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</si>
  <si>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</si>
  <si>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</si>
  <si>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</si>
  <si>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</si>
  <si>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</si>
  <si>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</si>
  <si>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</si>
  <si>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</si>
  <si>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</si>
  <si>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</si>
  <si>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</si>
  <si>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</si>
  <si>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</si>
  <si>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</si>
  <si>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</si>
  <si>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</si>
  <si>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</si>
  <si>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</si>
  <si>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</si>
  <si>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</si>
  <si>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</si>
  <si>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</si>
  <si>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</si>
  <si>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</si>
  <si>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</si>
  <si>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</si>
  <si>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</si>
  <si>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</si>
  <si>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</si>
  <si>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</si>
  <si>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</si>
  <si>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</si>
  <si>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</si>
  <si>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</si>
  <si>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</si>
  <si>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</si>
  <si>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</si>
  <si>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</si>
  <si>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</si>
  <si>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</si>
  <si>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</si>
  <si>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</si>
  <si>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</si>
  <si>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</si>
  <si>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</si>
  <si>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</si>
  <si>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</si>
  <si>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</si>
  <si>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</si>
  <si>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</si>
  <si>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</si>
  <si>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</si>
  <si>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</si>
  <si>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</si>
  <si>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</si>
  <si>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</si>
  <si>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</si>
  <si>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</si>
  <si>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</si>
  <si>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</si>
  <si>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</si>
  <si>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</si>
  <si>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</si>
  <si>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</si>
  <si>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</si>
  <si>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</si>
  <si>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</si>
  <si>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</si>
  <si>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</si>
  <si>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</si>
  <si>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</si>
  <si>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</si>
  <si>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</si>
  <si>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</si>
  <si>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</si>
  <si>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</si>
  <si>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</si>
  <si>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</si>
  <si>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</si>
  <si>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</si>
  <si>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</si>
  <si>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</si>
  <si>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</si>
  <si>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</si>
  <si>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</si>
  <si>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</si>
  <si>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</si>
  <si>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</si>
  <si>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</si>
  <si>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</si>
  <si>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</si>
  <si>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</si>
  <si>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</si>
  <si>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</si>
  <si>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</si>
  <si>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</si>
  <si>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</si>
  <si>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</si>
  <si>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</si>
  <si>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</si>
  <si>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</si>
  <si>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</si>
  <si>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</si>
  <si>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</si>
  <si>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</si>
  <si>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</si>
  <si>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</si>
  <si>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</si>
  <si>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</si>
  <si>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</si>
  <si>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</si>
  <si>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</si>
  <si>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</si>
  <si>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</si>
  <si>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</si>
  <si>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</si>
  <si>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</si>
  <si>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</si>
  <si>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</si>
  <si>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</si>
  <si>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</si>
  <si>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</si>
  <si>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</si>
  <si>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</si>
  <si>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</si>
  <si>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</si>
  <si>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</si>
  <si>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</si>
  <si>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</si>
  <si>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</si>
  <si>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</si>
  <si>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</si>
  <si>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</si>
  <si>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</si>
  <si>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</si>
  <si>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</si>
  <si>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</si>
  <si>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</si>
  <si>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</si>
  <si>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</si>
  <si>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</si>
  <si>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</si>
  <si>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</si>
  <si>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</si>
  <si>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</si>
  <si>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</si>
  <si>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</si>
  <si>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</si>
  <si>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</si>
  <si>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</si>
  <si>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</si>
  <si>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</si>
  <si>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</si>
  <si>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</si>
  <si>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</si>
  <si>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</si>
  <si>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</si>
  <si>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</si>
  <si>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</si>
  <si>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</si>
  <si>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</si>
  <si>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</si>
  <si>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</si>
  <si>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</si>
  <si>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</si>
  <si>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</si>
  <si>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</si>
  <si>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</si>
  <si>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</si>
  <si>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</si>
  <si>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</si>
  <si>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</si>
  <si>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</si>
  <si>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</si>
  <si>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</si>
  <si>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</si>
  <si>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</si>
  <si>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</si>
  <si>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</si>
  <si>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</si>
  <si>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</si>
  <si>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</si>
  <si>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</si>
  <si>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</si>
  <si>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</si>
  <si>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</si>
  <si>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</si>
  <si>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</si>
  <si>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</si>
  <si>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</si>
  <si>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</si>
  <si>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</si>
  <si>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</si>
  <si>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</si>
  <si>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</si>
  <si>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</si>
  <si>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</si>
  <si>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</si>
  <si>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</si>
  <si>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</si>
  <si>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</si>
  <si>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</si>
  <si>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</si>
  <si>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</si>
  <si>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</si>
  <si>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</si>
  <si>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</si>
  <si>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</si>
  <si>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</si>
  <si>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</si>
  <si>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</si>
  <si>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</si>
  <si>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</si>
  <si>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</si>
  <si>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</si>
  <si>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</si>
  <si>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</si>
  <si>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</si>
  <si>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</si>
  <si>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</si>
  <si>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</si>
  <si>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</si>
  <si>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</si>
  <si>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</si>
  <si>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</si>
  <si>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</si>
  <si>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</si>
  <si>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</si>
  <si>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</si>
  <si>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</si>
  <si>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</si>
  <si>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</si>
  <si>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</si>
  <si>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</si>
  <si>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</si>
  <si>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</si>
  <si>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</si>
  <si>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</si>
  <si>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</si>
  <si>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</si>
  <si>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</si>
  <si>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</si>
  <si>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</si>
  <si>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</si>
  <si>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</si>
  <si>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</si>
  <si>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</si>
  <si>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</si>
  <si>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</si>
  <si>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</si>
  <si>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</si>
  <si>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</si>
  <si>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</si>
  <si>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</si>
  <si>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</si>
  <si>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</si>
  <si>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</si>
  <si>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</si>
  <si>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</si>
  <si>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</si>
  <si>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</si>
  <si>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</si>
  <si>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</si>
  <si>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</si>
  <si>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</si>
  <si>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</si>
  <si>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</si>
  <si>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</si>
  <si>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</si>
  <si>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</si>
  <si>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</si>
  <si>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</si>
  <si>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</si>
  <si>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</si>
  <si>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</si>
  <si>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</si>
  <si>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</si>
  <si>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</si>
  <si>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</si>
  <si>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</si>
  <si>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</si>
  <si>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</si>
  <si>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</si>
  <si>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</si>
  <si>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</si>
  <si>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</si>
  <si>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</si>
  <si>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</si>
  <si>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</si>
  <si>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</si>
  <si>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</si>
  <si>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</si>
  <si>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</si>
  <si>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</si>
  <si>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</si>
  <si>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</si>
  <si>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</si>
  <si>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</si>
  <si>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</si>
  <si>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</si>
  <si>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</si>
  <si>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</si>
  <si>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</si>
  <si>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</si>
  <si>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</si>
  <si>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</si>
  <si>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</si>
  <si>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</si>
  <si>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</si>
  <si>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</si>
  <si>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</si>
  <si>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</si>
  <si>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</si>
  <si>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</si>
  <si>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</si>
  <si>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</si>
  <si>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</si>
  <si>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</si>
  <si>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</si>
  <si>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</si>
  <si>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</si>
  <si>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</si>
  <si>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</si>
  <si>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</si>
  <si>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</si>
  <si>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</si>
  <si>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</si>
  <si>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</si>
  <si>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</si>
  <si>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</si>
  <si>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</si>
  <si>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</si>
  <si>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</si>
  <si>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</si>
  <si>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</si>
  <si>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</si>
  <si>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</si>
  <si>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</si>
  <si>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</si>
  <si>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</si>
  <si>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</si>
  <si>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</si>
  <si>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</si>
  <si>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</si>
  <si>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</si>
  <si>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</si>
  <si>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</si>
  <si>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</si>
  <si>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</si>
  <si>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</si>
  <si>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</si>
  <si>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</si>
  <si>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</si>
  <si>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</si>
  <si>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</si>
  <si>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</si>
  <si>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</si>
  <si>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</si>
  <si>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</si>
  <si>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</si>
  <si>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</si>
  <si>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</si>
  <si>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</si>
  <si>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</si>
  <si>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</si>
  <si>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</si>
  <si>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</si>
  <si>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</si>
  <si>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</si>
  <si>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</si>
  <si>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</si>
  <si>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</si>
  <si>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</si>
  <si>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</si>
  <si>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</si>
  <si>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</si>
  <si>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</si>
  <si>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</si>
  <si>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</si>
  <si>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</si>
  <si>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</si>
  <si>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</si>
  <si>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</si>
  <si>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</si>
  <si>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</si>
  <si>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</si>
  <si>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</si>
  <si>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</si>
  <si>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</si>
  <si>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</si>
  <si>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</si>
  <si>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</si>
  <si>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</si>
  <si>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</si>
  <si>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</si>
  <si>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</si>
  <si>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</si>
  <si>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</si>
  <si>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</si>
  <si>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</si>
  <si>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</si>
  <si>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</si>
  <si>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</si>
  <si>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</si>
  <si>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</si>
  <si>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</si>
  <si>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</si>
  <si>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</si>
  <si>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</si>
  <si>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</si>
  <si>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</si>
  <si>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</si>
  <si>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</si>
  <si>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</si>
  <si>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</si>
  <si>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</si>
  <si>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</si>
  <si>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</si>
  <si>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</si>
  <si>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</si>
  <si>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</si>
  <si>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</si>
  <si>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</si>
  <si>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</si>
  <si>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</si>
  <si>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</si>
  <si>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</si>
  <si>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</si>
  <si>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</si>
  <si>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</si>
  <si>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</si>
  <si>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</si>
  <si>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</si>
  <si>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</si>
  <si>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</si>
  <si>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</si>
  <si>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</si>
  <si>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</si>
  <si>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</si>
  <si>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</si>
  <si>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</si>
  <si>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</si>
  <si>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</si>
  <si>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</si>
  <si>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</si>
  <si>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</si>
  <si>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</si>
  <si>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</si>
  <si>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</si>
  <si>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</si>
  <si>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</si>
  <si>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</si>
  <si>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</si>
  <si>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</si>
  <si>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</si>
  <si>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</si>
  <si>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</si>
  <si>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</si>
  <si>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</si>
  <si>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</si>
  <si>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</si>
  <si>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</si>
  <si>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</si>
  <si>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</si>
  <si>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</si>
  <si>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</si>
  <si>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</si>
  <si>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</si>
  <si>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</si>
  <si>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</si>
  <si>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</si>
  <si>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</si>
  <si>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</si>
  <si>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</si>
  <si>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</si>
  <si>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</si>
  <si>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</si>
  <si>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</si>
  <si>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</si>
  <si>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</si>
  <si>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</si>
  <si>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</si>
  <si>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</si>
  <si>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</si>
  <si>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</si>
  <si>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</si>
  <si>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</si>
  <si>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</si>
  <si>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</si>
  <si>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</si>
  <si>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</si>
  <si>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</si>
  <si>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</si>
  <si>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</si>
  <si>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</si>
  <si>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</si>
  <si>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</si>
  <si>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</si>
  <si>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</si>
  <si>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</si>
  <si>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</si>
  <si>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</si>
  <si>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</si>
  <si>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</si>
  <si>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</si>
  <si>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</si>
  <si>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</si>
  <si>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</si>
  <si>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</si>
  <si>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</si>
  <si>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</si>
  <si>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</si>
  <si>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</si>
  <si>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</si>
  <si>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</si>
  <si>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</si>
  <si>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</si>
  <si>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</si>
  <si>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</si>
  <si>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</si>
  <si>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</si>
  <si>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</si>
  <si>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</si>
  <si>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</si>
  <si>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</si>
  <si>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</si>
  <si>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</si>
  <si>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</si>
  <si>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</si>
  <si>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</si>
  <si>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</si>
  <si>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</si>
  <si>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</si>
  <si>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</si>
  <si>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</si>
  <si>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</si>
  <si>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</si>
  <si>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</si>
  <si>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</si>
  <si>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</si>
  <si>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</si>
  <si>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</si>
  <si>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</si>
  <si>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</si>
  <si>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</si>
  <si>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</si>
  <si>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</si>
  <si>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</si>
  <si>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</si>
  <si>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</si>
  <si>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</si>
  <si>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</si>
  <si>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</si>
  <si>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</si>
  <si>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</si>
  <si>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</si>
  <si>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</si>
  <si>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</si>
  <si>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</si>
  <si>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</si>
  <si>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</si>
  <si>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</si>
  <si>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</si>
  <si>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</si>
  <si>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</si>
  <si>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</si>
  <si>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</si>
  <si>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</si>
  <si>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</si>
  <si>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</si>
  <si>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</si>
  <si>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</si>
  <si>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</si>
  <si>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</si>
  <si>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</si>
  <si>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</si>
  <si>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</si>
  <si>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</si>
  <si>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</si>
  <si>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</si>
  <si>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</si>
  <si>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</si>
  <si>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</si>
  <si>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</si>
  <si>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</si>
  <si>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</si>
  <si>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</si>
  <si>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</si>
  <si>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</si>
  <si>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</si>
  <si>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</si>
  <si>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</si>
  <si>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</si>
  <si>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</si>
  <si>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</si>
  <si>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</si>
  <si>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</si>
  <si>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</si>
  <si>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</si>
  <si>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</si>
  <si>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</si>
  <si>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</si>
  <si>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</si>
  <si>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</si>
  <si>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</si>
  <si>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</si>
  <si>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</si>
  <si>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</si>
  <si>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</si>
  <si>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</si>
  <si>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</si>
  <si>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</si>
  <si>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</si>
  <si>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</si>
  <si>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</si>
  <si>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</si>
  <si>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</si>
  <si>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</si>
  <si>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</si>
  <si>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</si>
  <si>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</si>
  <si>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</si>
  <si>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</si>
  <si>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</si>
  <si>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</si>
  <si>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</si>
  <si>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</si>
  <si>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</si>
  <si>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</si>
  <si>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</si>
  <si>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</si>
  <si>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</si>
  <si>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</si>
  <si>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</si>
  <si>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</si>
  <si>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</si>
  <si>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</si>
  <si>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</si>
  <si>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</si>
  <si>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</si>
  <si>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</si>
  <si>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</si>
  <si>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</si>
  <si>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</si>
  <si>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</si>
  <si>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</si>
  <si>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</si>
  <si>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</si>
  <si>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</si>
  <si>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</si>
  <si>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</si>
  <si>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</si>
  <si>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</si>
  <si>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</si>
  <si>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</si>
  <si>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</si>
  <si>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</si>
  <si>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</si>
  <si>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</si>
  <si>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</si>
  <si>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</si>
  <si>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</si>
  <si>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</si>
  <si>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</si>
  <si>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</si>
  <si>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</si>
  <si>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</si>
  <si>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</si>
  <si>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</si>
  <si>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</si>
  <si>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</si>
  <si>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</si>
  <si>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</si>
  <si>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</si>
  <si>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</si>
  <si>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</si>
  <si>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</si>
  <si>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</si>
  <si>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</si>
  <si>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</si>
  <si>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</si>
  <si>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</si>
  <si>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</si>
  <si>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</si>
  <si>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</si>
  <si>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</si>
  <si>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</si>
  <si>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</si>
  <si>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</si>
  <si>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</si>
  <si>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</si>
  <si>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</si>
  <si>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</si>
  <si>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</si>
  <si>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</si>
  <si>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</si>
  <si>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</si>
  <si>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</si>
  <si>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</si>
  <si>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</si>
  <si>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</si>
  <si>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</si>
  <si>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</si>
  <si>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</si>
  <si>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</si>
  <si>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</si>
  <si>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</si>
  <si>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</si>
  <si>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</si>
  <si>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</si>
  <si>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</si>
  <si>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</si>
  <si>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</si>
  <si>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</si>
  <si>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</si>
  <si>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</si>
  <si>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</si>
  <si>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</si>
  <si>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</si>
  <si>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</si>
  <si>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</si>
  <si>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</si>
  <si>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</si>
  <si>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</si>
  <si>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</si>
  <si>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</si>
  <si>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</si>
  <si>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</si>
  <si>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</si>
  <si>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</si>
  <si>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</si>
  <si>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</si>
  <si>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</si>
  <si>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</si>
  <si>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</si>
  <si>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</si>
  <si>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</si>
  <si>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</si>
  <si>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</si>
  <si>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</si>
  <si>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</si>
  <si>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</si>
  <si>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</si>
  <si>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</si>
  <si>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</si>
  <si>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</si>
  <si>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</si>
  <si>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</si>
  <si>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</si>
  <si>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</si>
  <si>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</si>
  <si>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</si>
  <si>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</si>
  <si>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</si>
  <si>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</si>
  <si>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</si>
  <si>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</si>
  <si>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</si>
  <si>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</si>
  <si>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</si>
  <si>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</si>
  <si>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</si>
  <si>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</si>
  <si>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</si>
  <si>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</si>
  <si>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</si>
  <si>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</si>
  <si>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</si>
  <si>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</si>
  <si>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</si>
  <si>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</si>
  <si>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</si>
  <si>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</si>
  <si>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</si>
  <si>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</si>
  <si>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</si>
  <si>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</si>
  <si>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</si>
  <si>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</si>
  <si>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</si>
  <si>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</si>
  <si>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</si>
  <si>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</si>
  <si>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</si>
  <si>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</si>
  <si>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</si>
  <si>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</si>
  <si>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</si>
  <si>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</si>
  <si>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</si>
  <si>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</si>
  <si>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</si>
  <si>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</si>
  <si>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</si>
  <si>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</si>
  <si>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</si>
  <si>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</si>
  <si>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</si>
  <si>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</si>
  <si>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</si>
  <si>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</si>
  <si>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</si>
  <si>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</si>
  <si>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</si>
  <si>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</si>
  <si>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</si>
  <si>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</si>
  <si>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</si>
  <si>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</si>
  <si>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</si>
  <si>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</si>
  <si>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</si>
  <si>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</si>
  <si>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</si>
  <si>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</si>
  <si>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</si>
  <si>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</si>
  <si>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</si>
  <si>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</si>
  <si>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</si>
  <si>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</si>
  <si>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</si>
  <si>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</si>
  <si>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</si>
  <si>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</si>
  <si>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</si>
  <si>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</si>
  <si>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</si>
  <si>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</si>
  <si>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</si>
  <si>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</si>
  <si>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</si>
  <si>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</si>
  <si>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</si>
  <si>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</si>
  <si>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</si>
  <si>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</si>
  <si>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</si>
  <si>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</si>
  <si>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</si>
  <si>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</si>
  <si>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</si>
  <si>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</si>
  <si>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</si>
  <si>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</si>
  <si>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</si>
  <si>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</si>
  <si>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</si>
  <si>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</si>
  <si>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</si>
  <si>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</si>
  <si>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</si>
  <si>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</si>
  <si>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</si>
  <si>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</si>
  <si>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</si>
  <si>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</si>
  <si>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</si>
  <si>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</si>
  <si>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</si>
  <si>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</si>
  <si>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</si>
  <si>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</si>
  <si>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</si>
  <si>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</si>
  <si>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</si>
  <si>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</si>
  <si>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</si>
  <si>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</si>
  <si>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</si>
  <si>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</si>
  <si>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</si>
  <si>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</si>
  <si>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</si>
  <si>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</si>
  <si>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</si>
  <si>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</si>
  <si>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</si>
  <si>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</si>
  <si>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</si>
  <si>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</si>
  <si>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</si>
  <si>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</si>
  <si>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</si>
  <si>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</si>
  <si>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</si>
  <si>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</si>
  <si>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</si>
  <si>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</si>
  <si>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</si>
  <si>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</si>
  <si>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</si>
  <si>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</si>
  <si>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</si>
  <si>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</si>
  <si>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</si>
  <si>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</si>
  <si>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</si>
  <si>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</si>
  <si>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</si>
  <si>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</si>
  <si>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</si>
  <si>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</si>
  <si>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</si>
  <si>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</si>
  <si>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</si>
  <si>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</si>
  <si>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</si>
  <si>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</si>
  <si>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</si>
  <si>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</si>
  <si>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</si>
  <si>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</si>
  <si>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</si>
  <si>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</si>
  <si>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</si>
  <si>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</si>
  <si>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</si>
  <si>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</si>
  <si>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</si>
  <si>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</si>
  <si>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</si>
  <si>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</si>
  <si>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</si>
  <si>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</si>
  <si>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</si>
  <si>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</si>
  <si>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</si>
  <si>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</si>
  <si>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</si>
  <si>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</si>
  <si>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</si>
  <si>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</si>
  <si>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</si>
  <si>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</si>
  <si>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</si>
  <si>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</si>
  <si>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</si>
  <si>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</si>
  <si>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</si>
  <si>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</si>
  <si>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</si>
  <si>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</si>
  <si>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</si>
  <si>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</si>
  <si>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</si>
  <si>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</si>
  <si>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</si>
  <si>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</si>
  <si>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</si>
  <si>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</si>
  <si>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</si>
  <si>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</si>
  <si>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</si>
  <si>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</si>
  <si>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</si>
  <si>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</si>
  <si>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</si>
  <si>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</si>
  <si>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</si>
  <si>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</si>
  <si>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</si>
  <si>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</si>
  <si>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</si>
  <si>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</si>
  <si>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</si>
  <si>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</si>
  <si>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</si>
  <si>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</si>
  <si>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</si>
  <si>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</si>
  <si>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</si>
  <si>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</si>
  <si>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</si>
  <si>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</si>
  <si>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</si>
  <si>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</si>
  <si>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</si>
  <si>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</si>
  <si>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</si>
  <si>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</si>
  <si>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</si>
  <si>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</si>
  <si>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</si>
  <si>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</si>
  <si>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</si>
  <si>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</si>
  <si>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</si>
  <si>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</si>
  <si>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</si>
  <si>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</si>
  <si>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</si>
  <si>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</si>
  <si>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</si>
  <si>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</si>
  <si>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</si>
  <si>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</si>
  <si>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</si>
  <si>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</si>
  <si>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</si>
  <si>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</si>
  <si>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</si>
  <si>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</si>
  <si>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</si>
  <si>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</si>
  <si>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</si>
  <si>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</si>
  <si>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</si>
  <si>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</si>
  <si>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</si>
  <si>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</si>
  <si>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</si>
  <si>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</si>
  <si>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</si>
  <si>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</si>
  <si>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</si>
  <si>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</si>
  <si>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</si>
  <si>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</si>
  <si>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</si>
  <si>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</si>
  <si>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</si>
  <si>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</si>
  <si>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</si>
  <si>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</si>
  <si>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</si>
  <si>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</si>
  <si>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</si>
  <si>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</si>
  <si>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</si>
  <si>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</si>
  <si>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</si>
  <si>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</si>
  <si>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</si>
  <si>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</si>
  <si>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</si>
  <si>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</si>
  <si>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</si>
  <si>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</si>
  <si>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</si>
  <si>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</si>
  <si>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</si>
  <si>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</si>
  <si>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</si>
  <si>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</si>
  <si>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</si>
  <si>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</si>
  <si>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</si>
  <si>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</si>
  <si>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</si>
  <si>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</si>
  <si>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</si>
  <si>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</si>
  <si>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</si>
  <si>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</si>
  <si>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</si>
  <si>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</si>
  <si>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</si>
  <si>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</si>
  <si>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</si>
  <si>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</si>
  <si>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</si>
  <si>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</si>
  <si>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</si>
  <si>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</si>
  <si>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</si>
  <si>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</si>
  <si>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</si>
  <si>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</si>
  <si>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</si>
  <si>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</si>
  <si>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</si>
  <si>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</si>
  <si>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</si>
  <si>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</si>
  <si>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</si>
  <si>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</si>
  <si>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</si>
  <si>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</si>
  <si>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</si>
  <si>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</si>
  <si>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</si>
  <si>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</si>
  <si>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</si>
  <si>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</si>
  <si>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</si>
  <si>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</si>
  <si>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</si>
  <si>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</si>
  <si>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</si>
  <si>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</si>
  <si>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</si>
  <si>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</si>
  <si>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</si>
  <si>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</si>
  <si>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</si>
  <si>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</si>
  <si>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</si>
  <si>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</si>
  <si>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</si>
  <si>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</si>
  <si>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</si>
  <si>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</si>
  <si>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</si>
  <si>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</si>
  <si>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</si>
  <si>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</si>
  <si>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</si>
  <si>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</si>
  <si>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</si>
  <si>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</si>
  <si>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</si>
  <si>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</si>
  <si>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</si>
  <si>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</si>
  <si>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</si>
  <si>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</si>
  <si>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</si>
  <si>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</si>
  <si>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</si>
  <si>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</si>
  <si>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</si>
  <si>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</si>
  <si>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</si>
  <si>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</si>
  <si>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</si>
  <si>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</si>
  <si>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</si>
  <si>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</si>
  <si>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</si>
  <si>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</si>
  <si>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</si>
  <si>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</si>
  <si>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</si>
  <si>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</si>
  <si>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</si>
  <si>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</si>
  <si>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</si>
  <si>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</si>
  <si>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</si>
  <si>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</si>
  <si>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</si>
  <si>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</si>
  <si>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</si>
  <si>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</si>
  <si>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</si>
  <si>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</si>
  <si>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</si>
  <si>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</si>
  <si>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</si>
  <si>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</si>
  <si>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</si>
  <si>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</si>
  <si>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</si>
  <si>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</si>
  <si>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</si>
  <si>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</si>
  <si>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</si>
  <si>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</si>
  <si>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</si>
  <si>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</si>
  <si>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</si>
  <si>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</si>
  <si>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</si>
  <si>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</si>
  <si>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</si>
  <si>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</si>
  <si>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</si>
  <si>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</si>
  <si>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</si>
  <si>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</si>
  <si>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</si>
  <si>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</si>
  <si>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</si>
  <si>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</si>
  <si>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</si>
  <si>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</si>
  <si>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</si>
  <si>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</si>
  <si>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</si>
  <si>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</si>
  <si>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</si>
  <si>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</si>
  <si>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</si>
  <si>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</si>
  <si>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</si>
  <si>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</si>
  <si>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</si>
  <si>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</si>
  <si>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</si>
  <si>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</si>
  <si>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</si>
  <si>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</si>
  <si>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</si>
  <si>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</si>
  <si>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</si>
  <si>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</si>
  <si>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</si>
  <si>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</si>
  <si>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</si>
  <si>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</si>
  <si>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</si>
  <si>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</si>
  <si>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</si>
  <si>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</si>
  <si>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</si>
  <si>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</si>
  <si>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</si>
  <si>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</si>
  <si>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</si>
  <si>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</si>
  <si>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</si>
  <si>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</si>
  <si>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</si>
  <si>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</si>
  <si>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</si>
  <si>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</si>
  <si>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</si>
  <si>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</si>
  <si>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</si>
  <si>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</si>
  <si>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</si>
  <si>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</si>
  <si>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</si>
  <si>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</si>
  <si>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</si>
  <si>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</si>
  <si>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</si>
  <si>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</si>
  <si>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</si>
  <si>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</si>
  <si>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</si>
  <si>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</si>
  <si>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</si>
  <si>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</si>
  <si>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</si>
  <si>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</si>
  <si>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</si>
  <si>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</si>
  <si>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</si>
  <si>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</si>
  <si>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</si>
  <si>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</si>
  <si>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</si>
  <si>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</si>
  <si>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</si>
  <si>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</si>
  <si>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</si>
  <si>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</si>
  <si>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</si>
  <si>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</si>
  <si>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</si>
  <si>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</si>
  <si>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</si>
  <si>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</si>
  <si>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</si>
  <si>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</si>
  <si>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</si>
  <si>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</si>
  <si>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</si>
  <si>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</si>
  <si>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</si>
  <si>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</si>
  <si>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</si>
  <si>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</si>
  <si>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</si>
  <si>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</si>
  <si>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</si>
  <si>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</si>
  <si>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</si>
  <si>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</si>
  <si>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</si>
  <si>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</si>
  <si>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</si>
  <si>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</si>
  <si>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</si>
  <si>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</si>
  <si>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</si>
  <si>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</si>
  <si>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</si>
  <si>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</si>
  <si>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</si>
  <si>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</si>
  <si>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</si>
  <si>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</si>
  <si>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</si>
  <si>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</si>
  <si>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</si>
  <si>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</si>
  <si>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</si>
  <si>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</si>
  <si>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</si>
  <si>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</si>
  <si>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</si>
  <si>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</si>
  <si>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</si>
  <si>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</si>
  <si>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</si>
  <si>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</si>
  <si>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</si>
  <si>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</si>
  <si>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</si>
  <si>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</si>
  <si>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</si>
  <si>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</si>
  <si>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</si>
  <si>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</si>
  <si>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</si>
  <si>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</si>
  <si>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</si>
  <si>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</si>
  <si>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</si>
  <si>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</si>
  <si>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</si>
  <si>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</si>
  <si>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</si>
  <si>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</si>
  <si>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</si>
  <si>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</si>
  <si>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</si>
  <si>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</si>
  <si>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</si>
  <si>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</si>
  <si>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</si>
  <si>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</si>
  <si>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</si>
  <si>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</si>
  <si>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</si>
  <si>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</si>
  <si>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</si>
  <si>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</si>
  <si>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</si>
  <si>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</si>
  <si>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</si>
  <si>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</si>
  <si>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</si>
  <si>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</si>
  <si>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</si>
  <si>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</si>
  <si>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</si>
  <si>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</si>
  <si>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</si>
  <si>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</si>
  <si>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</si>
  <si>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</si>
  <si>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</si>
  <si>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</si>
  <si>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</si>
  <si>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</si>
  <si>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</si>
  <si>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</si>
  <si>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</si>
  <si>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</si>
  <si>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</si>
  <si>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</si>
  <si>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</si>
  <si>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</si>
  <si>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</si>
  <si>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</si>
  <si>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</si>
  <si>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</si>
  <si>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</si>
  <si>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</si>
  <si>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</si>
  <si>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</si>
  <si>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</si>
  <si>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</si>
  <si>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</si>
  <si>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</si>
  <si>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</si>
  <si>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</si>
  <si>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</si>
  <si>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</si>
  <si>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</si>
  <si>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</si>
  <si>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</si>
  <si>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</si>
  <si>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</si>
  <si>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</si>
  <si>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</si>
  <si>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</si>
  <si>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</si>
  <si>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</si>
  <si>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</si>
  <si>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</si>
  <si>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</si>
  <si>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</si>
  <si>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</si>
  <si>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</si>
  <si>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</si>
  <si>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</si>
  <si>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</si>
  <si>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</si>
  <si>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</si>
  <si>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</si>
  <si>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</si>
  <si>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</si>
  <si>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</si>
  <si>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</si>
  <si>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</si>
  <si>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</si>
  <si>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</si>
  <si>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</si>
  <si>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</si>
  <si>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</si>
  <si>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</si>
  <si>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</si>
  <si>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</si>
  <si>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</si>
  <si>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</si>
  <si>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</si>
  <si>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</si>
  <si>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</si>
  <si>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</si>
  <si>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</si>
  <si>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</si>
  <si>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</si>
  <si>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</si>
  <si>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</si>
  <si>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</si>
  <si>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</si>
  <si>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</si>
  <si>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</si>
  <si>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</si>
  <si>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</si>
  <si>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</si>
  <si>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</si>
  <si>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</si>
  <si>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</si>
  <si>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</si>
  <si>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</si>
  <si>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</si>
  <si>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</si>
  <si>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</si>
  <si>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</si>
  <si>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</si>
  <si>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</si>
  <si>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</si>
  <si>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</si>
  <si>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</si>
  <si>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</si>
  <si>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</si>
  <si>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</si>
  <si>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</si>
  <si>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</si>
  <si>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</si>
  <si>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</si>
  <si>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</si>
  <si>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</si>
  <si>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</si>
  <si>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</si>
  <si>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</si>
  <si>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</si>
  <si>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</si>
  <si>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</si>
  <si>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</si>
  <si>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</si>
  <si>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</si>
  <si>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</si>
  <si>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</si>
  <si>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</si>
  <si>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</si>
  <si>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</si>
  <si>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</si>
  <si>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</si>
  <si>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</si>
  <si>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</si>
  <si>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</si>
  <si>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</si>
  <si>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</si>
  <si>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</si>
  <si>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</si>
  <si>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</si>
  <si>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</si>
  <si>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</si>
  <si>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</si>
  <si>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</si>
  <si>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</si>
  <si>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</si>
  <si>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</si>
  <si>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</si>
  <si>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</si>
  <si>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</si>
  <si>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</si>
  <si>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</si>
  <si>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</si>
  <si>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</si>
  <si>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</si>
  <si>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</si>
  <si>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</si>
  <si>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</si>
  <si>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</si>
  <si>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</si>
  <si>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</si>
  <si>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</si>
  <si>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</si>
  <si>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</si>
  <si>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</si>
  <si>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</si>
  <si>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</si>
  <si>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</si>
  <si>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</si>
  <si>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</si>
  <si>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</si>
  <si>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</si>
  <si>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</si>
  <si>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</si>
  <si>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</si>
  <si>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</si>
  <si>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</si>
  <si>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</si>
  <si>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</si>
  <si>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</si>
  <si>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</si>
  <si>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</si>
  <si>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</si>
  <si>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</si>
  <si>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</si>
  <si>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</si>
  <si>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</si>
  <si>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</si>
  <si>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</si>
  <si>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</si>
  <si>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</si>
  <si>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</si>
  <si>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</si>
  <si>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</si>
  <si>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</si>
  <si>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</si>
  <si>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</si>
  <si>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</si>
  <si>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</si>
  <si>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</si>
  <si>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</si>
  <si>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</si>
  <si>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</si>
  <si>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</si>
  <si>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</si>
  <si>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</si>
  <si>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</si>
  <si>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</si>
  <si>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</si>
  <si>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</si>
  <si>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</si>
  <si>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</si>
  <si>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</si>
  <si>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</si>
  <si>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</si>
  <si>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</si>
  <si>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</si>
  <si>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</si>
  <si>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</si>
  <si>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</si>
  <si>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</si>
  <si>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</si>
  <si>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</si>
  <si>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</si>
  <si>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</si>
  <si>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</si>
  <si>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</si>
  <si>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</si>
  <si>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</si>
  <si>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</si>
  <si>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</si>
  <si>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</si>
  <si>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</si>
  <si>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</si>
  <si>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</si>
  <si>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</si>
  <si>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</si>
  <si>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</si>
  <si>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</si>
  <si>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</si>
  <si>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</si>
  <si>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</si>
  <si>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</si>
  <si>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</si>
  <si>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</si>
  <si>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</si>
  <si>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</si>
  <si>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</si>
  <si>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</si>
  <si>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</si>
  <si>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</si>
  <si>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</si>
  <si>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</si>
  <si>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</si>
  <si>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</si>
  <si>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</si>
  <si>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</si>
  <si>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</si>
  <si>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</si>
  <si>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</si>
  <si>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</si>
  <si>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</si>
  <si>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</si>
  <si>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</si>
  <si>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</si>
  <si>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</si>
  <si>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</si>
  <si>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</si>
  <si>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</si>
  <si>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</si>
  <si>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</si>
  <si>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</si>
  <si>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</si>
  <si>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</si>
  <si>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</si>
  <si>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</si>
  <si>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</si>
  <si>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</si>
  <si>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</si>
  <si>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</si>
  <si>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</si>
  <si>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</si>
  <si>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</si>
  <si>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</si>
  <si>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</si>
  <si>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</si>
  <si>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</si>
  <si>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</si>
  <si>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</si>
  <si>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</si>
  <si>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</si>
  <si>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</si>
  <si>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</si>
  <si>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</si>
  <si>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</si>
  <si>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</si>
  <si>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</si>
  <si>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</si>
  <si>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</si>
  <si>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</si>
  <si>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</si>
  <si>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</si>
  <si>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</si>
  <si>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</si>
  <si>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</si>
  <si>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</si>
  <si>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</si>
  <si>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</si>
  <si>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</si>
  <si>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</si>
  <si>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</si>
  <si>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</si>
  <si>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</si>
  <si>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</si>
  <si>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</si>
  <si>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</si>
  <si>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</si>
  <si>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</si>
  <si>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</si>
  <si>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</si>
  <si>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</si>
  <si>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</si>
  <si>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</si>
  <si>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</si>
  <si>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</si>
  <si>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</si>
  <si>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</si>
  <si>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</si>
  <si>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</si>
  <si>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</si>
  <si>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</si>
  <si>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</si>
  <si>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</si>
  <si>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</si>
  <si>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</si>
  <si>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</si>
  <si>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</si>
  <si>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</si>
  <si>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</si>
  <si>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</si>
  <si>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</si>
  <si>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</si>
  <si>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</si>
  <si>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</si>
  <si>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</si>
  <si>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</si>
  <si>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</si>
  <si>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</si>
  <si>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</si>
  <si>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</si>
  <si>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</si>
  <si>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</si>
  <si>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</si>
  <si>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</si>
  <si>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</si>
  <si>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</si>
  <si>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</si>
  <si>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</si>
  <si>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</si>
  <si>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</si>
  <si>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</si>
  <si>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</si>
  <si>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</si>
  <si>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</si>
  <si>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</si>
  <si>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</si>
  <si>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</si>
  <si>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</si>
  <si>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</si>
  <si>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</si>
  <si>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</si>
  <si>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</si>
  <si>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</si>
  <si>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</si>
  <si>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</si>
  <si>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</si>
  <si>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</si>
  <si>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</si>
  <si>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</si>
  <si>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</si>
  <si>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</si>
  <si>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</si>
  <si>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</si>
  <si>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</si>
  <si>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</si>
  <si>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</si>
  <si>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</si>
  <si>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</si>
  <si>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</si>
  <si>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</si>
  <si>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</si>
  <si>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</si>
  <si>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</si>
  <si>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</si>
  <si>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</si>
  <si>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</si>
  <si>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</si>
  <si>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</si>
  <si>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</si>
  <si>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</si>
  <si>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</si>
  <si>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</si>
  <si>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</si>
  <si>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</si>
  <si>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</si>
  <si>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</si>
  <si>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</si>
  <si>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</si>
  <si>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</si>
  <si>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</si>
  <si>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</si>
  <si>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</si>
  <si>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</si>
  <si>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</si>
  <si>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</si>
  <si>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</si>
  <si>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</si>
  <si>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</si>
  <si>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</si>
  <si>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</si>
  <si>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</si>
  <si>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</si>
  <si>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</si>
  <si>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</si>
  <si>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</si>
  <si>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</si>
  <si>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</si>
  <si>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</si>
  <si>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</si>
  <si>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</si>
  <si>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</si>
  <si>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</si>
  <si>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</si>
  <si>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</si>
  <si>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</si>
  <si>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</si>
  <si>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</si>
  <si>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</si>
  <si>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</si>
  <si>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</si>
  <si>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</si>
  <si>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</si>
  <si>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</si>
  <si>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</si>
  <si>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</si>
  <si>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</si>
  <si>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</si>
  <si>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</si>
  <si>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</si>
  <si>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</si>
  <si>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</si>
  <si>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</si>
  <si>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</si>
  <si>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</si>
  <si>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</si>
  <si>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</si>
  <si>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</si>
  <si>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</si>
  <si>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</si>
  <si>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</si>
  <si>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</si>
  <si>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</si>
  <si>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</si>
  <si>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</si>
  <si>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</si>
  <si>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</si>
  <si>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</si>
  <si>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</si>
  <si>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</si>
  <si>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</si>
  <si>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</si>
  <si>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</si>
  <si>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</si>
  <si>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</si>
  <si>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</si>
  <si>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</si>
  <si>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</si>
  <si>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</si>
  <si>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</si>
  <si>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</si>
  <si>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</si>
  <si>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</si>
  <si>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</si>
  <si>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</si>
  <si>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</si>
  <si>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</si>
  <si>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</si>
  <si>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</si>
  <si>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</si>
  <si>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</si>
  <si>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</si>
  <si>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</si>
  <si>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</si>
  <si>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</si>
  <si>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</si>
  <si>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</si>
  <si>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</si>
  <si>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</si>
  <si>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</si>
  <si>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</si>
  <si>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</si>
  <si>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</si>
  <si>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</si>
  <si>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</si>
  <si>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</si>
  <si>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</si>
  <si>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</si>
  <si>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</si>
  <si>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</si>
  <si>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</si>
  <si>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</si>
  <si>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</si>
  <si>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</si>
  <si>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</si>
  <si>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</si>
  <si>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</si>
  <si>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</si>
  <si>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</si>
  <si>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</si>
  <si>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</si>
  <si>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</si>
  <si>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</si>
  <si>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</si>
  <si>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</si>
  <si>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</si>
  <si>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</si>
  <si>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</si>
  <si>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</si>
  <si>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</si>
  <si>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</si>
  <si>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</si>
  <si>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</si>
  <si>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</si>
  <si>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</si>
  <si>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</si>
  <si>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</si>
  <si>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</si>
  <si>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</si>
  <si>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</si>
  <si>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</si>
  <si>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</si>
  <si>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</si>
  <si>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</si>
  <si>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</si>
  <si>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</si>
  <si>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</si>
  <si>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</si>
  <si>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</si>
  <si>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</si>
  <si>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</si>
  <si>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</si>
  <si>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</si>
  <si>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</si>
  <si>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</si>
  <si>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</si>
  <si>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</si>
  <si>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</si>
  <si>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</si>
  <si>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</si>
  <si>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</si>
  <si>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</si>
  <si>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</si>
  <si>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</si>
  <si>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</si>
  <si>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</si>
  <si>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</si>
  <si>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</si>
  <si>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</si>
  <si>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</si>
  <si>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</si>
  <si>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</si>
  <si>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</si>
  <si>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</si>
  <si>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</si>
  <si>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</si>
  <si>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</si>
  <si>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</si>
  <si>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</si>
  <si>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</si>
  <si>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</si>
  <si>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</si>
  <si>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</si>
  <si>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</si>
  <si>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</si>
  <si>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</si>
  <si>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</si>
  <si>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</si>
  <si>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</si>
  <si>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</si>
  <si>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</si>
  <si>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</si>
  <si>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</si>
  <si>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</si>
  <si>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</si>
  <si>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</si>
  <si>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</si>
  <si>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</si>
  <si>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</si>
  <si>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</si>
  <si>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</si>
  <si>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</si>
  <si>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</si>
  <si>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</si>
  <si>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</si>
  <si>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</si>
  <si>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</si>
  <si>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</si>
  <si>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</si>
  <si>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</si>
  <si>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</si>
  <si>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</si>
  <si>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</si>
  <si>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</si>
  <si>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</si>
  <si>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</si>
  <si>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</si>
  <si>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</si>
  <si>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</si>
  <si>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</si>
  <si>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</si>
  <si>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</si>
  <si>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</si>
  <si>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</si>
  <si>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</si>
  <si>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</si>
  <si>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</si>
  <si>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</si>
  <si>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</si>
  <si>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</si>
  <si>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</si>
  <si>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</si>
  <si>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</si>
  <si>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</si>
  <si>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</si>
  <si>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</si>
  <si>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</si>
  <si>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</si>
  <si>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</si>
  <si>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</si>
  <si>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</si>
  <si>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</si>
  <si>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</si>
  <si>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</si>
  <si>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</si>
  <si>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</si>
  <si>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</si>
  <si>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</si>
  <si>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</si>
  <si>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</si>
  <si>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</si>
  <si>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</si>
  <si>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</si>
  <si>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</si>
  <si>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</si>
  <si>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</si>
  <si>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</si>
  <si>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</si>
  <si>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</si>
  <si>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</si>
  <si>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</si>
  <si>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</si>
  <si>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</si>
  <si>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</si>
  <si>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</si>
  <si>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</si>
  <si>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</si>
  <si>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</si>
  <si>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</si>
  <si>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</si>
  <si>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</si>
  <si>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</si>
  <si>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</si>
  <si>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</si>
  <si>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</si>
  <si>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</si>
  <si>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</si>
  <si>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</si>
  <si>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</si>
  <si>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</si>
  <si>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</si>
  <si>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</si>
  <si>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</si>
  <si>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</si>
  <si>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</si>
  <si>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</si>
  <si>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</si>
  <si>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</si>
  <si>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</si>
  <si>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</si>
  <si>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</si>
  <si>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</si>
  <si>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</si>
  <si>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</si>
  <si>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</si>
  <si>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</si>
  <si>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</si>
  <si>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</si>
  <si>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</si>
  <si>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</si>
  <si>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</si>
  <si>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</si>
  <si>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</si>
  <si>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</si>
  <si>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</si>
  <si>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</si>
  <si>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</si>
  <si>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</si>
  <si>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</si>
  <si>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</si>
  <si>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</si>
  <si>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</si>
  <si>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</si>
  <si>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</si>
  <si>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</si>
  <si>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</si>
  <si>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</si>
  <si>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</si>
  <si>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</si>
  <si>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</si>
  <si>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</si>
  <si>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</si>
  <si>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</si>
  <si>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</si>
  <si>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</si>
  <si>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</si>
  <si>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</si>
  <si>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</si>
  <si>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</si>
  <si>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</si>
  <si>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</si>
  <si>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</si>
  <si>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</si>
  <si>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</si>
  <si>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</si>
  <si>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</si>
  <si>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</si>
  <si>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</si>
  <si>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</si>
  <si>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</si>
  <si>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</si>
  <si>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</si>
  <si>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</si>
  <si>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</si>
  <si>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</si>
  <si>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</si>
  <si>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</si>
  <si>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</si>
  <si>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</si>
  <si>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</si>
  <si>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</si>
  <si>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</si>
  <si>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</si>
  <si>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</si>
  <si>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</si>
  <si>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</si>
  <si>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</si>
  <si>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</si>
  <si>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</si>
  <si>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</si>
  <si>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</si>
  <si>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</si>
  <si>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</si>
  <si>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</si>
  <si>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</si>
  <si>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</si>
  <si>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</si>
  <si>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</si>
  <si>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</si>
  <si>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</si>
  <si>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</si>
  <si>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</si>
  <si>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</si>
  <si>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</si>
  <si>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</si>
  <si>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</si>
  <si>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</si>
  <si>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</si>
  <si>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</si>
  <si>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</si>
  <si>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</si>
  <si>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</si>
  <si>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</si>
  <si>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</si>
  <si>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</si>
  <si>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</si>
  <si>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</si>
  <si>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</si>
  <si>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</si>
  <si>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</si>
  <si>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</si>
  <si>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</si>
  <si>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</si>
  <si>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</si>
  <si>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</si>
  <si>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</si>
  <si>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</si>
  <si>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</si>
  <si>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</si>
  <si>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</si>
  <si>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</si>
  <si>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</si>
  <si>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</si>
  <si>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</si>
  <si>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</si>
  <si>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</si>
  <si>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</si>
  <si>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</si>
  <si>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</si>
  <si>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</si>
  <si>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</si>
  <si>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</si>
  <si>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</si>
  <si>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</si>
  <si>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</si>
  <si>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</si>
  <si>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</si>
  <si>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</si>
  <si>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</si>
  <si>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</si>
  <si>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</si>
  <si>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</si>
  <si>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</si>
  <si>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</si>
  <si>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</si>
  <si>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</si>
  <si>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</si>
  <si>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</si>
  <si>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</si>
  <si>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</si>
  <si>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</si>
  <si>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</si>
  <si>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</si>
  <si>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</si>
  <si>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</si>
  <si>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</si>
  <si>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</si>
  <si>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</si>
  <si>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</si>
  <si>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</si>
  <si>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</si>
  <si>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</si>
  <si>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</si>
  <si>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</si>
  <si>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</si>
  <si>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</si>
  <si>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</si>
  <si>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</si>
  <si>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</si>
  <si>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</si>
  <si>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</si>
  <si>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</si>
  <si>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</si>
  <si>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</si>
  <si>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</si>
  <si>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</si>
  <si>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</si>
  <si>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</si>
  <si>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</si>
  <si>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</si>
  <si>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</si>
  <si>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</si>
  <si>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</si>
  <si>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</si>
  <si>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</si>
  <si>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</si>
  <si>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</si>
  <si>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</si>
  <si>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</si>
  <si>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</si>
  <si>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</si>
  <si>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</si>
  <si>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</si>
  <si>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</si>
  <si>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</si>
  <si>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</si>
  <si>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</si>
  <si>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</si>
  <si>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</si>
  <si>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</si>
  <si>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</si>
  <si>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</si>
  <si>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</si>
  <si>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</si>
  <si>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</si>
  <si>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</si>
  <si>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</si>
  <si>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</si>
  <si>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</si>
  <si>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</si>
  <si>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</si>
  <si>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</si>
  <si>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</si>
  <si>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</si>
  <si>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</si>
  <si>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</si>
  <si>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</si>
  <si>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</si>
  <si>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</si>
  <si>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</si>
  <si>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</si>
  <si>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</si>
  <si>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</si>
  <si>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</si>
  <si>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</si>
  <si>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</si>
  <si>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</si>
  <si>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</si>
  <si>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</si>
  <si>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</si>
  <si>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</si>
  <si>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</si>
  <si>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</si>
  <si>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</si>
  <si>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</si>
  <si>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</si>
  <si>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</si>
  <si>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</si>
  <si>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</si>
  <si>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</si>
  <si>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</si>
  <si>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</si>
  <si>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</si>
  <si>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</si>
  <si>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</si>
  <si>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</si>
  <si>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</si>
  <si>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</si>
  <si>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</si>
  <si>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</si>
  <si>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</si>
  <si>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</si>
  <si>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</si>
  <si>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</si>
  <si>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</si>
  <si>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</si>
  <si>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</si>
  <si>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</si>
  <si>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</si>
  <si>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</si>
  <si>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</si>
  <si>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</si>
  <si>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</si>
  <si>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</si>
  <si>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</si>
  <si>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</si>
  <si>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</si>
  <si>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</si>
  <si>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</si>
  <si>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</si>
  <si>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</si>
  <si>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</si>
  <si>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</si>
  <si>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</si>
  <si>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</si>
  <si>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</si>
  <si>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</si>
  <si>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</si>
  <si>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</si>
  <si>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</si>
  <si>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</si>
  <si>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</si>
  <si>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</si>
  <si>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</si>
  <si>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</si>
  <si>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</si>
  <si>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</si>
  <si>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</si>
  <si>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</si>
  <si>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</si>
  <si>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</si>
  <si>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</si>
  <si>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</si>
  <si>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</si>
  <si>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</si>
  <si>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</si>
  <si>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</si>
  <si>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</si>
  <si>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</si>
  <si>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</si>
  <si>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</si>
  <si>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</si>
  <si>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</si>
  <si>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</si>
  <si>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</si>
  <si>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</si>
  <si>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</si>
  <si>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</si>
  <si>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</si>
  <si>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</si>
  <si>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</si>
  <si>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</si>
  <si>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</si>
  <si>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</si>
  <si>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</si>
  <si>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</si>
  <si>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</si>
  <si>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</si>
  <si>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</si>
  <si>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</si>
  <si>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</si>
  <si>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</si>
  <si>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</si>
  <si>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</si>
  <si>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</si>
  <si>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</si>
  <si>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</si>
  <si>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</si>
  <si>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</si>
  <si>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</si>
  <si>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</si>
  <si>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</si>
  <si>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</si>
  <si>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</si>
  <si>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</si>
  <si>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</si>
  <si>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</si>
  <si>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</si>
  <si>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</si>
  <si>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</si>
  <si>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</si>
  <si>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</si>
  <si>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</si>
  <si>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</si>
  <si>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</si>
  <si>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</si>
  <si>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</si>
  <si>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</si>
  <si>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</si>
  <si>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</si>
  <si>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</si>
  <si>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</si>
  <si>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</si>
  <si>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</si>
  <si>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</si>
  <si>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</si>
  <si>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</si>
  <si>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</si>
  <si>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</si>
  <si>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</si>
  <si>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</si>
  <si>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</si>
  <si>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</si>
  <si>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</si>
  <si>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</si>
  <si>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</si>
  <si>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</si>
  <si>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</si>
  <si>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</si>
  <si>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</si>
  <si>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</si>
  <si>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</si>
  <si>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</si>
  <si>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</si>
  <si>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</si>
  <si>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</si>
  <si>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</si>
  <si>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</si>
  <si>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</si>
  <si>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</si>
  <si>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</si>
  <si>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</si>
  <si>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</si>
  <si>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</si>
  <si>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</si>
  <si>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</si>
  <si>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</si>
  <si>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</si>
  <si>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</si>
  <si>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</si>
  <si>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</si>
  <si>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</si>
  <si>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</si>
  <si>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</si>
  <si>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</si>
  <si>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</si>
  <si>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</si>
  <si>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</si>
  <si>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</si>
  <si>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</si>
  <si>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</si>
  <si>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</si>
  <si>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</si>
  <si>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</si>
  <si>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</si>
  <si>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</si>
  <si>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</si>
  <si>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</si>
  <si>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</si>
  <si>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</si>
  <si>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</si>
  <si>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</si>
  <si>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</si>
  <si>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</si>
  <si>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</si>
  <si>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</si>
  <si>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</si>
  <si>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</si>
  <si>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</si>
  <si>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</si>
  <si>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</si>
  <si>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</si>
  <si>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</si>
  <si>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</si>
  <si>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</si>
  <si>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</si>
  <si>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</si>
  <si>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</si>
  <si>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</si>
  <si>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</si>
  <si>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</si>
  <si>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</si>
  <si>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</si>
  <si>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</si>
  <si>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</si>
  <si>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</si>
  <si>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</si>
  <si>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</si>
  <si>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</si>
  <si>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</si>
  <si>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</si>
  <si>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</si>
  <si>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</si>
  <si>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</si>
  <si>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</si>
  <si>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</si>
  <si>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</si>
  <si>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</si>
  <si>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</si>
  <si>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</si>
  <si>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</si>
  <si>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</si>
  <si>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</si>
  <si>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</si>
  <si>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</si>
  <si>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</si>
  <si>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</si>
  <si>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</si>
  <si>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</si>
  <si>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</si>
  <si>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</si>
  <si>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</si>
  <si>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</si>
  <si>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</si>
  <si>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</si>
  <si>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</si>
  <si>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</si>
  <si>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</si>
  <si>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</si>
  <si>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</si>
  <si>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</si>
  <si>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</si>
  <si>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</si>
  <si>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</si>
  <si>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</si>
  <si>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</si>
  <si>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</si>
  <si>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</si>
  <si>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</si>
  <si>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</si>
  <si>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</si>
  <si>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</si>
  <si>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</si>
  <si>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</si>
  <si>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</si>
  <si>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</si>
  <si>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</si>
  <si>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</si>
  <si>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</si>
  <si>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</si>
  <si>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</si>
  <si>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</si>
  <si>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</si>
  <si>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</si>
  <si>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</si>
  <si>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</si>
  <si>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</si>
  <si>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</si>
  <si>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</si>
  <si>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</si>
  <si>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</si>
  <si>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</si>
  <si>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</si>
  <si>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</si>
  <si>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</si>
  <si>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</si>
  <si>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</si>
  <si>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</si>
  <si>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</si>
  <si>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</si>
  <si>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</si>
  <si>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</si>
  <si>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</si>
  <si>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</si>
  <si>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</si>
  <si>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</si>
  <si>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</si>
  <si>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</si>
  <si>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</si>
  <si>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</si>
  <si>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</si>
  <si>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</si>
  <si>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</si>
  <si>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</si>
  <si>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</si>
  <si>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</si>
  <si>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</si>
  <si>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</si>
  <si>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</si>
  <si>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</si>
  <si>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</si>
  <si>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</si>
  <si>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</si>
  <si>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</si>
  <si>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</si>
  <si>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</si>
  <si>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</si>
  <si>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</si>
  <si>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</si>
  <si>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</si>
  <si>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</si>
  <si>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</si>
  <si>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</si>
  <si>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</si>
  <si>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</si>
  <si>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</si>
  <si>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</si>
  <si>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</si>
  <si>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</si>
  <si>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</si>
  <si>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</si>
  <si>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</si>
  <si>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</si>
  <si>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</si>
  <si>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</si>
  <si>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</si>
  <si>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</si>
  <si>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</si>
  <si>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</si>
  <si>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</si>
  <si>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</si>
  <si>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</si>
  <si>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</si>
  <si>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</si>
  <si>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</si>
  <si>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</si>
  <si>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</si>
  <si>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</si>
  <si>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</si>
  <si>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</si>
  <si>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</si>
  <si>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</si>
  <si>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</si>
  <si>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</si>
  <si>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</si>
  <si>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</si>
  <si>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</si>
  <si>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</si>
  <si>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</si>
  <si>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</si>
  <si>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</si>
  <si>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</si>
  <si>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</si>
  <si>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</si>
  <si>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</si>
  <si>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</si>
  <si>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</si>
  <si>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</si>
  <si>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</si>
  <si>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</si>
  <si>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</si>
  <si>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</si>
  <si>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</si>
  <si>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</si>
  <si>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</si>
  <si>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</si>
  <si>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</si>
  <si>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</si>
  <si>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</si>
  <si>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</si>
  <si>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</si>
  <si>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</si>
  <si>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</si>
  <si>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</si>
  <si>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</si>
  <si>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</si>
  <si>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</si>
  <si>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</si>
  <si>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</si>
  <si>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</si>
  <si>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</si>
  <si>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</si>
  <si>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</si>
  <si>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</si>
  <si>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</si>
  <si>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</si>
  <si>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</si>
  <si>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</si>
  <si>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</si>
  <si>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</si>
  <si>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</si>
  <si>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</si>
  <si>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</si>
  <si>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</si>
  <si>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</si>
  <si>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</si>
  <si>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</si>
  <si>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</si>
  <si>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</si>
  <si>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</si>
  <si>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</si>
  <si>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</si>
  <si>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</si>
  <si>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</si>
  <si>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</si>
  <si>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</si>
  <si>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</si>
  <si>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</si>
  <si>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</si>
  <si>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</si>
  <si>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</si>
  <si>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</si>
  <si>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</si>
  <si>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</si>
  <si>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</si>
  <si>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</si>
  <si>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</si>
  <si>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</si>
  <si>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</si>
  <si>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</si>
  <si>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</si>
  <si>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</si>
  <si>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</si>
  <si>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</si>
  <si>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</si>
  <si>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</si>
  <si>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</si>
  <si>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</si>
  <si>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</si>
  <si>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</si>
  <si>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</si>
  <si>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</si>
  <si>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</si>
  <si>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</si>
  <si>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</si>
  <si>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</si>
  <si>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</si>
  <si>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</si>
  <si>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</si>
  <si>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</si>
  <si>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</si>
  <si>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</si>
  <si>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</si>
  <si>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</si>
  <si>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</si>
  <si>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</si>
  <si>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</si>
  <si>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</si>
  <si>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</si>
  <si>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</si>
  <si>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</si>
  <si>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</si>
  <si>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</si>
  <si>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</si>
  <si>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</si>
  <si>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</si>
  <si>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</si>
  <si>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</si>
  <si>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</si>
  <si>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</si>
  <si>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</si>
  <si>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</si>
  <si>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</si>
  <si>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</si>
  <si>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</si>
  <si>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</si>
  <si>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</si>
  <si>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</si>
  <si>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</si>
  <si>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</si>
  <si>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</si>
  <si>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</si>
  <si>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</si>
  <si>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</si>
  <si>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</si>
  <si>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</si>
  <si>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</si>
  <si>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</si>
  <si>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</si>
  <si>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</si>
  <si>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</si>
  <si>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</si>
  <si>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</si>
  <si>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</si>
  <si>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</si>
  <si>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</si>
  <si>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</si>
  <si>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</si>
  <si>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</si>
  <si>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</si>
  <si>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</si>
  <si>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</si>
  <si>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</si>
  <si>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</si>
  <si>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</si>
  <si>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</si>
  <si>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</si>
  <si>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</si>
  <si>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</si>
  <si>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</si>
  <si>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</si>
  <si>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</si>
  <si>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</si>
  <si>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</si>
  <si>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</si>
  <si>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</si>
  <si>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</si>
  <si>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</si>
  <si>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</si>
  <si>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</si>
  <si>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</si>
  <si>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</si>
  <si>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</si>
  <si>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</si>
  <si>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</si>
  <si>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</si>
  <si>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</si>
  <si>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</si>
  <si>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</si>
  <si>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</si>
  <si>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</si>
  <si>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</si>
  <si>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</si>
  <si>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</si>
  <si>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</si>
  <si>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</si>
  <si>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</si>
  <si>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</si>
  <si>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</si>
  <si>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</si>
  <si>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</si>
  <si>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</si>
  <si>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</si>
  <si>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</si>
  <si>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</si>
  <si>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</si>
  <si>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</si>
  <si>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</si>
  <si>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</si>
  <si>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</si>
  <si>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</si>
  <si>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</si>
  <si>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</si>
  <si>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</si>
  <si>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</si>
  <si>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</si>
  <si>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</si>
  <si>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</si>
  <si>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</si>
  <si>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</si>
  <si>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</si>
  <si>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</si>
  <si>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</si>
  <si>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</si>
  <si>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</si>
  <si>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</si>
  <si>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</si>
  <si>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</si>
  <si>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</si>
  <si>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</si>
  <si>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</si>
  <si>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</si>
  <si>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</si>
  <si>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</si>
  <si>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</si>
  <si>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</si>
  <si>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</si>
  <si>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</si>
  <si>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</si>
  <si>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</si>
  <si>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</si>
  <si>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</si>
  <si>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</si>
  <si>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</si>
  <si>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</si>
  <si>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</si>
  <si>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</si>
  <si>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</si>
  <si>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</si>
  <si>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</si>
  <si>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</si>
  <si>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</si>
  <si>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</si>
  <si>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</si>
  <si>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</si>
  <si>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</si>
  <si>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</si>
  <si>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</si>
  <si>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</si>
  <si>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</si>
  <si>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</si>
  <si>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</si>
  <si>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</si>
  <si>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</si>
  <si>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</si>
  <si>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</si>
  <si>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</si>
  <si>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</si>
  <si>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</si>
  <si>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</si>
  <si>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</si>
  <si>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</si>
  <si>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</si>
  <si>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</si>
  <si>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</si>
  <si>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</si>
  <si>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</si>
  <si>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</si>
  <si>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</si>
  <si>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</si>
  <si>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</si>
  <si>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</si>
  <si>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</si>
  <si>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</si>
  <si>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</si>
  <si>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</si>
  <si>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</si>
  <si>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</si>
  <si>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</si>
  <si>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</si>
  <si>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</si>
  <si>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</si>
  <si>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</si>
  <si>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</si>
  <si>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</si>
  <si>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</si>
  <si>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</si>
  <si>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</si>
  <si>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</si>
  <si>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</si>
  <si>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</si>
  <si>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</si>
  <si>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</si>
  <si>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</si>
  <si>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</si>
  <si>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</si>
  <si>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</si>
  <si>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</si>
  <si>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</si>
  <si>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</si>
  <si>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</si>
  <si>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</si>
  <si>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</si>
  <si>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</si>
  <si>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</si>
  <si>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</si>
  <si>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</si>
  <si>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</si>
  <si>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</si>
  <si>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</si>
  <si>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</si>
  <si>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</si>
  <si>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</si>
  <si>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</si>
  <si>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</si>
  <si>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</si>
  <si>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</si>
  <si>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</si>
  <si>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</si>
  <si>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</si>
  <si>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</si>
  <si>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</si>
  <si>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</si>
  <si>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</si>
  <si>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</si>
  <si>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</si>
  <si>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</si>
  <si>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</si>
  <si>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</si>
  <si>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</si>
  <si>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</si>
  <si>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</si>
  <si>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</si>
  <si>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</si>
  <si>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</si>
  <si>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</si>
  <si>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</si>
  <si>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</si>
  <si>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</si>
  <si>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</si>
  <si>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</si>
  <si>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</si>
  <si>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</si>
  <si>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</si>
  <si>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</si>
  <si>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</si>
  <si>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</si>
  <si>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</si>
  <si>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</si>
  <si>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</si>
  <si>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</si>
  <si>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</si>
  <si>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</si>
  <si>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</si>
  <si>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</si>
  <si>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</si>
  <si>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</si>
  <si>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</si>
  <si>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</si>
  <si>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</si>
  <si>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</si>
  <si>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</si>
  <si>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</si>
  <si>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</si>
  <si>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</si>
  <si>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</si>
  <si>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</si>
  <si>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</si>
  <si>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</si>
  <si>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</si>
  <si>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</si>
  <si>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</si>
  <si>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</si>
  <si>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</si>
  <si>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</si>
  <si>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</si>
  <si>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</si>
  <si>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</si>
  <si>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</si>
  <si>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</si>
  <si>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</si>
  <si>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</si>
  <si>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</si>
  <si>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</si>
  <si>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</si>
  <si>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</si>
  <si>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</si>
  <si>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</si>
  <si>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</si>
  <si>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</si>
  <si>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</si>
  <si>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</si>
  <si>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</si>
  <si>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</si>
  <si>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</si>
  <si>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</si>
  <si>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</si>
  <si>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</si>
  <si>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</si>
  <si>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</si>
  <si>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</si>
  <si>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</si>
  <si>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</si>
  <si>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</si>
  <si>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</si>
  <si>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</si>
  <si>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</si>
  <si>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</si>
  <si>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</si>
  <si>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</si>
  <si>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</si>
  <si>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</si>
  <si>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</si>
  <si>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</si>
  <si>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</si>
  <si>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</si>
  <si>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</si>
  <si>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</si>
  <si>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</si>
  <si>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</si>
  <si>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</si>
  <si>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</si>
  <si>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</si>
  <si>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</si>
  <si>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</si>
  <si>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</si>
  <si>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</si>
  <si>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</si>
  <si>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</si>
  <si>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</si>
  <si>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</si>
  <si>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</si>
  <si>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</si>
  <si>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</si>
  <si>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</si>
  <si>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</si>
  <si>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</si>
  <si>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</si>
  <si>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</si>
  <si>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</si>
  <si>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</si>
  <si>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</si>
  <si>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</si>
  <si>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</si>
  <si>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</si>
  <si>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</si>
  <si>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</si>
  <si>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</si>
  <si>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</si>
  <si>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</si>
  <si>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</si>
  <si>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</si>
  <si>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</si>
  <si>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</si>
  <si>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</si>
  <si>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</si>
  <si>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</si>
  <si>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</si>
  <si>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</si>
  <si>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</si>
  <si>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</si>
  <si>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</si>
  <si>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</si>
  <si>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</si>
  <si>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</si>
  <si>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</si>
  <si>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</si>
  <si>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</si>
  <si>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</si>
  <si>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</si>
  <si>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</si>
  <si>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</si>
  <si>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</si>
  <si>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</si>
  <si>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</si>
  <si>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</si>
  <si>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</si>
  <si>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</si>
  <si>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</si>
  <si>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</si>
  <si>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</si>
  <si>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</si>
  <si>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</si>
  <si>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</si>
  <si>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</si>
  <si>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</si>
  <si>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</si>
  <si>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</si>
  <si>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</si>
  <si>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</si>
  <si>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</si>
  <si>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</si>
  <si>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</si>
  <si>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</si>
  <si>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</si>
  <si>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</si>
  <si>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</si>
  <si>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</si>
  <si>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</si>
  <si>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</si>
  <si>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</si>
  <si>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</si>
  <si>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</si>
  <si>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</si>
  <si>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</si>
  <si>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</si>
  <si>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</si>
  <si>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</si>
  <si>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</si>
  <si>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</si>
  <si>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</si>
  <si>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</si>
  <si>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</si>
  <si>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</si>
  <si>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</si>
  <si>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</si>
  <si>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</si>
  <si>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</si>
  <si>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</si>
  <si>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</si>
  <si>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</si>
  <si>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</si>
  <si>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</si>
  <si>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</si>
  <si>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</si>
  <si>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</si>
  <si>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</si>
  <si>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</si>
  <si>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</si>
  <si>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</si>
  <si>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</si>
  <si>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</si>
  <si>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</si>
  <si>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</si>
  <si>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</si>
  <si>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</si>
  <si>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</si>
  <si>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</si>
  <si>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</si>
  <si>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</si>
  <si>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</si>
  <si>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</si>
  <si>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</si>
  <si>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</si>
  <si>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</si>
  <si>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</si>
  <si>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</si>
  <si>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</si>
  <si>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</si>
  <si>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</si>
  <si>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</si>
  <si>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</si>
  <si>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</si>
  <si>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</si>
  <si>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</si>
  <si>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</si>
  <si>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</si>
  <si>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</si>
  <si>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</si>
  <si>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</si>
  <si>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</si>
  <si>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</si>
  <si>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</si>
  <si>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</si>
  <si>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</si>
  <si>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</si>
  <si>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</si>
  <si>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</si>
  <si>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</si>
  <si>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</si>
  <si>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</si>
  <si>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</si>
  <si>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</si>
  <si>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</si>
  <si>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</si>
  <si>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</si>
  <si>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</si>
  <si>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</si>
  <si>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</si>
  <si>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</si>
  <si>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</si>
  <si>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</si>
  <si>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</si>
  <si>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</si>
  <si>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</si>
  <si>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</si>
  <si>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</si>
  <si>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</si>
  <si>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</si>
  <si>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</si>
  <si>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</si>
  <si>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</si>
  <si>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</si>
  <si>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</si>
  <si>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</si>
  <si>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</si>
  <si>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</si>
  <si>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</si>
  <si>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</si>
  <si>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</si>
  <si>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</si>
  <si>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</si>
  <si>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</si>
  <si>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</si>
  <si>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</si>
  <si>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</si>
  <si>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</si>
  <si>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</si>
  <si>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</si>
  <si>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</si>
  <si>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</si>
  <si>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</si>
  <si>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</si>
  <si>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</si>
  <si>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</si>
  <si>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</si>
  <si>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</si>
  <si>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</si>
  <si>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</si>
  <si>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</si>
  <si>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</si>
  <si>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</si>
  <si>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</si>
  <si>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</si>
  <si>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</si>
  <si>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</si>
  <si>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</si>
  <si>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</si>
  <si>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</si>
  <si>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</si>
  <si>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</si>
  <si>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</si>
  <si>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</si>
  <si>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</si>
  <si>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</si>
  <si>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</si>
  <si>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</si>
  <si>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</si>
  <si>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</si>
  <si>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</si>
  <si>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</si>
  <si>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</si>
  <si>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</si>
  <si>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</si>
  <si>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</si>
  <si>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</si>
  <si>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</si>
  <si>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</si>
  <si>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</si>
  <si>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</si>
  <si>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</si>
  <si>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</si>
  <si>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</si>
  <si>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</si>
  <si>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</si>
  <si>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</si>
  <si>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</si>
  <si>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</si>
  <si>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</si>
  <si>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</si>
  <si>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</si>
  <si>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</si>
  <si>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</si>
  <si>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</si>
  <si>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</si>
  <si>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</si>
  <si>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</si>
  <si>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</si>
  <si>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</si>
  <si>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</si>
  <si>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</si>
  <si>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</si>
  <si>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</si>
  <si>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</si>
  <si>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</si>
  <si>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</si>
  <si>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</si>
  <si>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</si>
  <si>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</si>
  <si>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</si>
  <si>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</si>
  <si>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</si>
  <si>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</si>
  <si>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</si>
  <si>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</si>
  <si>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</si>
  <si>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</si>
  <si>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</si>
  <si>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</si>
  <si>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</si>
  <si>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</si>
  <si>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</si>
  <si>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</si>
  <si>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</si>
  <si>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</si>
  <si>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</si>
  <si>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</si>
  <si>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</si>
  <si>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</si>
  <si>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</si>
  <si>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</si>
  <si>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</si>
  <si>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</si>
  <si>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</si>
  <si>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</si>
  <si>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</si>
  <si>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</si>
  <si>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</si>
  <si>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</si>
  <si>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</si>
  <si>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</si>
  <si>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</si>
  <si>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</si>
  <si>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</si>
  <si>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</si>
  <si>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</si>
  <si>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</si>
  <si>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</si>
  <si>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</si>
  <si>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</si>
  <si>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</si>
  <si>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</si>
  <si>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</si>
  <si>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</si>
  <si>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</si>
  <si>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</si>
  <si>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</si>
  <si>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</si>
  <si>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</si>
  <si>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</si>
  <si>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</si>
  <si>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</si>
  <si>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</si>
  <si>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</si>
  <si>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</si>
  <si>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</si>
  <si>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</si>
  <si>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</si>
  <si>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</si>
  <si>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</si>
  <si>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</si>
  <si>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</si>
  <si>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</si>
  <si>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</si>
  <si>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</si>
  <si>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</si>
  <si>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</si>
  <si>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</si>
  <si>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</si>
  <si>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</si>
  <si>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</si>
  <si>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</si>
  <si>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</si>
  <si>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</si>
  <si>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</si>
  <si>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</si>
  <si>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</si>
  <si>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</si>
  <si>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</si>
  <si>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</si>
  <si>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</si>
  <si>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</si>
  <si>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</si>
  <si>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</si>
  <si>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</si>
  <si>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</si>
  <si>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</si>
  <si>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</si>
  <si>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</si>
  <si>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</si>
  <si>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</si>
  <si>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</si>
  <si>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</si>
  <si>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</si>
  <si>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</si>
  <si>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</si>
  <si>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</si>
  <si>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</si>
  <si>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</si>
  <si>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</si>
  <si>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</si>
  <si>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</si>
  <si>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</si>
  <si>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</si>
  <si>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</si>
  <si>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</si>
  <si>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</si>
  <si>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</si>
  <si>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</si>
  <si>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</si>
  <si>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</si>
  <si>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</si>
  <si>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</si>
  <si>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</si>
  <si>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</si>
  <si>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</si>
  <si>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</si>
  <si>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</si>
  <si>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</si>
  <si>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</si>
  <si>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</si>
  <si>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</si>
  <si>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</si>
  <si>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</si>
  <si>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</si>
  <si>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</si>
  <si>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</si>
  <si>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</si>
  <si>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</si>
  <si>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</si>
  <si>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</si>
  <si>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</si>
  <si>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</si>
  <si>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</si>
  <si>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</si>
  <si>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</si>
  <si>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</si>
  <si>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</si>
  <si>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</si>
  <si>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</si>
  <si>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</si>
  <si>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</si>
  <si>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</si>
  <si>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</si>
  <si>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</si>
  <si>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</si>
  <si>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</si>
  <si>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</si>
  <si>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</si>
  <si>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</si>
  <si>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</si>
  <si>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</si>
  <si>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</si>
  <si>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</si>
  <si>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</si>
  <si>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</si>
  <si>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</si>
  <si>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PCM-20251021-00001857</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</si>
  <si>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</si>
  <si>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</si>
  <si>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</si>
  <si>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</si>
  <si>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</si>
  <si>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</si>
  <si>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</si>
  <si>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</si>
  <si>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</si>
  <si>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</si>
  <si>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</si>
  <si>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TT-20251021-00875 // NA</t>
  </si>
  <si>
    <t xml:space="preserve">ETA 40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</si>
</sst>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9" totalsRowShown="0" headerRowDxfId="64" dataDxfId="63" headerRowBorderDxfId="61" tableBorderDxfId="62">
  <autoFilter ref="A1:L11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5" totalsRowShown="0" headerRowDxfId="48" dataDxfId="47" headerRowBorderDxfId="45" tableBorderDxfId="46" totalsRowBorderDxfId="44">
  <autoFilter ref="A1:L2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 totalsRowShown="0" headerRowDxfId="15" dataDxfId="14" headerRowBorderDxfId="12" tableBorderDxfId="13">
  <autoFilter ref="A1:L2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6"/>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288.7314936342591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8.2365052083332557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45951.679919560185</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45951.679919560185</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45951.679919560185</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45951.679919560185</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45951.679919560185</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45951.679919560185</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45951.679919560185</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45951.679919560185</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45951.679919560185</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45951.679919560185</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45951.679919560185</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45951.679919560185</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45951.679919560185</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45951.679919560185</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45951.679919560185</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45951.679919560185</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45951.679919560185</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45951.679919560185</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45951.679919560185</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45951.679919560185</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45951.679919560185</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45951.679919560185</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45951.679919560185</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45951.679919560185</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45951.679919560185</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45951.679919560185</v>
      </c>
      <c r="H29" s="138"/>
      <c r="I29" s="136" t="str">
        <f>IFERROR(VLOOKUP(D29,DB!A:F,6,0),"")</f>
        <v/>
      </c>
      <c r="J29" s="136" t="str">
        <f>IFERROR(VLOOKUP(D29,DB!A:G,7,0),"")</f>
        <v/>
      </c>
      <c r="K29" s="140"/>
      <c r="L29" s="141" t="str">
        <f>IFERROR(VLOOKUP(D29,DB!A:I,9,0),"")</f>
        <v/>
      </c>
    </row>
    <row r="30" spans="1:12" ht="15" customHeight="1">
      <c r="A30" s="150"/>
      <c r="B30" s="151" t="str">
        <f>IFERROR(VLOOKUP(D30,DB!A:K,11,0),"")</f>
        <v/>
      </c>
      <c r="C30" s="151"/>
      <c r="D30" s="151"/>
      <c r="E30" s="152"/>
      <c r="F30" s="153"/>
      <c r="G30" s="154">
        <f ca="1">IFERROR(NOW()-F30,"")</f>
        <v>45951.679919560185</v>
      </c>
      <c r="H30" s="153"/>
      <c r="I30" s="151" t="str">
        <f>IFERROR(VLOOKUP(D30,DB!A:F,6,0),"")</f>
        <v/>
      </c>
      <c r="J30" s="151" t="str">
        <f>IFERROR(VLOOKUP(D30,DB!A:G,7,0),"")</f>
        <v/>
      </c>
      <c r="K30" s="155"/>
      <c r="L30" s="156" t="str">
        <f>IFERROR(VLOOKUP(D30,DB!A:I,9,0),"")</f>
        <v/>
      </c>
    </row>
    <row r="31" spans="1:12" ht="15" customHeight="1">
      <c r="A31" s="135"/>
      <c r="B31" s="136" t="str">
        <f>IFERROR(VLOOKUP(D31,DB!A:K,11,0),"")</f>
        <v/>
      </c>
      <c r="C31" s="136"/>
      <c r="D31" s="136"/>
      <c r="E31" s="137"/>
      <c r="F31" s="138"/>
      <c r="G31" s="139">
        <f ca="1">IFERROR(NOW()-F31,"")</f>
        <v>45951.679919560185</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45951.679919560185</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45951.679919560185</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45951.679919560185</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45951.679919560185</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45951.679919560185</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45951.679919560185</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45951.679919560185</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45951.679919560185</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45951.679919560185</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45951.679919560185</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45951.679919560185</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45951.679919560185</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45951.679919560185</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45951.679919560185</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45951.679919560185</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45951.679919560185</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45951.679919560185</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45951.679919560185</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45951.679919560185</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45951.679919560185</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45951.679919560185</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45951.679919560185</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45951.679919560185</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45951.679919560185</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45951.679919560185</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45951.679919560185</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45951.679919560185</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45951.679919560185</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45951.679919560185</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45951.679919560185</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45951.679919560185</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45951.679919560185</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45951.679919560185</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45951.679919560185</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45951.679919560185</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45951.679919560185</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45951.679919560185</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45951.679919560185</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45951.679919560185</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45951.679919560185</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45951.679919560185</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45951.679919560185</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45951.679919560185</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45951.679919560185</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45951.679919560185</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45951.679919560185</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45951.679919560185</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45951.679919560185</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45951.679919560185</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45951.679919560185</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45951.679919560185</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45951.679919560185</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45951.679919560185</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45951.679919560185</v>
      </c>
      <c r="H85" s="138"/>
      <c r="I85" s="136" t="str">
        <f>IFERROR(VLOOKUP(D85,DB!A:F,6,0),"")</f>
        <v/>
      </c>
      <c r="J85" s="136" t="str">
        <f>IFERROR(VLOOKUP(D85,DB!A:G,7,0),"")</f>
        <v/>
      </c>
      <c r="K85" s="140"/>
      <c r="L85" s="141" t="str">
        <f>IFERROR(VLOOKUP(D85,DB!A:I,9,0),"")</f>
        <v/>
      </c>
    </row>
    <row r="86" spans="1:12" ht="15" customHeight="1">
      <c r="A86" s="150"/>
      <c r="B86" s="151" t="str">
        <f>IFERROR(VLOOKUP(D86,DB!A:K,11,0),"")</f>
        <v/>
      </c>
      <c r="C86" s="151"/>
      <c r="D86" s="151"/>
      <c r="E86" s="152"/>
      <c r="F86" s="153"/>
      <c r="G86" s="154">
        <f ca="1">IFERROR(NOW()-F86,"")</f>
        <v>45951.679919560185</v>
      </c>
      <c r="H86" s="153"/>
      <c r="I86" s="151" t="str">
        <f>IFERROR(VLOOKUP(D86,DB!A:F,6,0),"")</f>
        <v/>
      </c>
      <c r="J86" s="151" t="str">
        <f>IFERROR(VLOOKUP(D86,DB!A:G,7,0),"")</f>
        <v/>
      </c>
      <c r="K86" s="155"/>
      <c r="L86" s="156" t="str">
        <f>IFERROR(VLOOKUP(D86,DB!A:I,9,0),"")</f>
        <v/>
      </c>
    </row>
  </sheetData>
  <customSheetViews>
    <customSheetView guid="{F6042A99-DD27-4453-835D-0834D95730CC}" filter="1" showAutoFilter="1">
      <pageMargins left="0" right="0" top="0" bottom="0" header="0" footer="0"/>
      <autoFilter ref="B1:M1" xr:uid="{2C4E48C0-560A-4A7F-9712-623CED6D7E1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144.95283622685383</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126.68008159722376</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7.184144097220269</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45951.679919560185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45951.679919560185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45951.679919560185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45951.679919560185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45951.679919560185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45951.679919560185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45951.679919560185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45951.679919560185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45951.679919560185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45951.679919560185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45951.679919560185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45951.679919560185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45951.679919560185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45951.679919560185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45951.679919560185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45951.679919560185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45951.679919560185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45951.679919560185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45951.679919560185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45951.679919560185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45951.679919560185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45951.679919560185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45951.679919560185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45951.679919560185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45951.679919560185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45951.679919560185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45951.679919560185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45951.679919560185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45951.679919560185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45951.679919560185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45951.679919560185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45951.679919560185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45951.679919560185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45951.679919560185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45951.679919560185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45951.679919560185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45951.679919560185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45951.679919560185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45951.679919560185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45951.679919560185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45951.679919560185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45951.679919560185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45951.679919560185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45951.679919560185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45951.679919560185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45951.679919560185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45951.679919560185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45951.679919560185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45951.679919560185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45951.679919560185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45951.679919560185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45951.679919560185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45951.679919560185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45951.679919560185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45951.679919560185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45951.679919560185</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45951.679919560185</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45951.679919560185</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45951.679919560185</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45951.679919560185</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45951.679919560185</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45951.679919560185</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45951.679919560185</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45951.679919560185</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45951.679919560185</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45951.679919560185</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45951.679919560185</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9"/>
  <sheetViews>
    <sheetView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t="s">
        <v>39088</v>
      </c>
      <c r="B2" s="64" t="str">
        <f>IFERROR(VLOOKUP(D2,DB!A:K,11,0),"")</f>
        <v>R3</v>
      </c>
      <c r="C2" s="18">
        <v>2</v>
      </c>
      <c r="D2" s="18" t="s">
        <v>8497</v>
      </c>
      <c r="E2" s="18" t="s">
        <v>38998</v>
      </c>
      <c r="F2" s="20">
        <v>45951.665092592593</v>
      </c>
      <c r="G2" s="21">
        <f t="shared" ref="G2:G36" ca="1" si="0">IFERROR(NOW()-F2,"-")</f>
        <v>1.4826967591943685E-2</v>
      </c>
      <c r="H2" s="22">
        <v>45951.656898148147</v>
      </c>
      <c r="I2" s="19" t="str">
        <f>IFERROR(VLOOKUP(D2,DB!A:F,6,0),"")</f>
        <v>SCECO</v>
      </c>
      <c r="J2" s="18" t="str">
        <f>IFERROR(VLOOKUP(D2,DB!A:G,7,0),"")</f>
        <v>Dead</v>
      </c>
      <c r="K2" s="47" t="s">
        <v>39089</v>
      </c>
      <c r="L2" s="23" t="str">
        <f>IFERROR(VLOOKUP(D2,DB!A:I,9,0),"")</f>
        <v>Latis</v>
      </c>
    </row>
    <row r="3" spans="1:13" ht="15" customHeight="1">
      <c r="A3" s="19"/>
      <c r="B3" s="64" t="str">
        <f>IFERROR(VLOOKUP(D3,DB!A:K,11,0),"")</f>
        <v/>
      </c>
      <c r="C3" s="18"/>
      <c r="D3" s="18"/>
      <c r="E3" s="18"/>
      <c r="F3" s="20"/>
      <c r="G3" s="21">
        <f t="shared" ca="1" si="0"/>
        <v>45951.679919560185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45951.679919560185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45951.679919560185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45951.679919560185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45951.679919560185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45951.679919560185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45951.679919560185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45951.679919560185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45951.679919560185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45951.679919560185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45951.679919560185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45951.679919560185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45951.679919560185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45951.679919560185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45951.679919560185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45951.679919560185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45951.679919560185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45951.679919560185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45951.679919560185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45951.679919560185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45951.679919560185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45951.679919560185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45951.679919560185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45951.679919560185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45951.679919560185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45951.679919560185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45951.679919560185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45951.679919560185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45951.679919560185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45951.679919560185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45951.679919560185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45951.679919560185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45951.679919560185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45951.679919560185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ref="G37:G100" ca="1" si="1">IFERROR(NOW()-F37,"-")</f>
        <v>45951.679919560185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45951.679919560185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45951.679919560185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45951.679919560185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45951.679919560185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45951.679919560185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45951.679919560185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45951.679919560185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45951.679919560185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45951.679919560185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45951.679919560185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45951.679919560185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45951.679919560185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45951.679919560185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45951.679919560185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45951.679919560185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45951.679919560185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45951.679919560185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45951.679919560185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45951.679919560185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45951.679919560185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45951.679919560185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45951.679919560185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45951.679919560185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45951.679919560185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45951.679919560185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45951.679919560185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45951.679919560185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45951.679919560185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45951.679919560185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45951.679919560185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45951.679919560185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45951.679919560185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45951.679919560185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45951.679919560185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45951.679919560185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45951.679919560185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45951.679919560185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45951.679919560185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45951.679919560185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45951.679919560185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45951.679919560185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45951.679919560185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45951.679919560185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45951.679919560185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45951.679919560185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45951.679919560185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45951.679919560185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45951.679919560185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45951.679919560185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45951.679919560185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45951.679919560185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45951.679919560185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45951.679919560185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45951.679919560185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45951.679919560185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45951.679919560185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45951.679919560185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45951.679919560185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45951.679919560185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45951.679919560185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45951.679919560185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45951.679919560185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45951.679919560185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ref="G101:G164" ca="1" si="2">IFERROR(NOW()-F101,"-")</f>
        <v>45951.679919560185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45951.679919560185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45951.679919560185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45951.679919560185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45951.679919560185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45951.679919560185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45951.679919560185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45951.679919560185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45951.679919560185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45951.679919560185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45951.679919560185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45951.679919560185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45951.679919560185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45951.679919560185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45951.679919560185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45951.679919560185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45951.679919560185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45951.679919560185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45951.679919560185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45951.679919560185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45951.679919560185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45951.679919560185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45951.679919560185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45951.679919560185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45951.679919560185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45951.679919560185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45951.679919560185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45951.679919560185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45951.679919560185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45951.679919560185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45951.679919560185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45951.679919560185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45951.679919560185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45951.679919560185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45951.679919560185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45951.679919560185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45951.679919560185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45951.679919560185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45951.679919560185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45951.679919560185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45951.679919560185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45951.679919560185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45951.679919560185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45951.679919560185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45951.679919560185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45951.679919560185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45951.679919560185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45951.679919560185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45951.679919560185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45951.679919560185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45951.679919560185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45951.679919560185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45951.679919560185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45951.679919560185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45951.679919560185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45951.679919560185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45951.679919560185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45951.679919560185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45951.679919560185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45951.679919560185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45951.679919560185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45951.679919560185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45951.679919560185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45951.679919560185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ref="G165:G228" ca="1" si="3">IFERROR(NOW()-F165,"-")</f>
        <v>45951.679919560185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45951.679919560185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45951.679919560185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45951.679919560185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45951.679919560185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45951.679919560185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45951.679919560185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45951.679919560185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45951.679919560185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45951.679919560185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45951.679919560185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45951.679919560185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45951.679919560185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45951.679919560185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45951.679919560185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45951.679919560185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45951.679919560185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45951.679919560185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45951.679919560185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45951.679919560185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45951.679919560185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45951.679919560185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45951.679919560185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45951.679919560185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45951.679919560185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45951.679919560185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45951.679919560185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45951.679919560185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45951.679919560185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45951.679919560185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45951.679919560185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45951.679919560185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45951.679919560185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45951.679919560185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45951.679919560185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45951.679919560185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45951.679919560185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45951.679919560185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45951.679919560185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45951.679919560185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45951.679919560185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45951.679919560185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45951.679919560185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45951.679919560185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45951.679919560185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45951.679919560185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45951.679919560185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45951.679919560185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45951.679919560185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45951.679919560185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45951.679919560185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45951.679919560185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45951.679919560185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45951.679919560185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45951.679919560185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45951.679919560185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45951.679919560185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45951.679919560185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45951.679919560185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45951.679919560185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45951.679919560185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45951.679919560185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45951.679919560185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45951.679919560185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ref="G229:G292" ca="1" si="4">IFERROR(NOW()-F229,"-")</f>
        <v>45951.679919560185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45951.679919560185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45951.679919560185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45951.679919560185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45951.679919560185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45951.679919560185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45951.679919560185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45951.679919560185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45951.679919560185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45951.679919560185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45951.679919560185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45951.679919560185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45951.679919560185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45951.679919560185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45951.679919560185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45951.679919560185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45951.679919560185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45951.679919560185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45951.679919560185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45951.679919560185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45951.679919560185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45951.679919560185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45951.679919560185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45951.679919560185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45951.679919560185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45951.679919560185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45951.679919560185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45951.679919560185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45951.679919560185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45951.679919560185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45951.679919560185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45951.679919560185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45951.679919560185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45951.679919560185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45951.679919560185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45951.679919560185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45951.679919560185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45951.679919560185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45951.679919560185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45951.679919560185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45951.679919560185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45951.679919560185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45951.679919560185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45951.679919560185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45951.679919560185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45951.679919560185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45951.679919560185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45951.679919560185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45951.679919560185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45951.679919560185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45951.679919560185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45951.679919560185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45951.679919560185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45951.679919560185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45951.679919560185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45951.679919560185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45951.679919560185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45951.679919560185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45951.679919560185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45951.679919560185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45951.679919560185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45951.679919560185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45951.679919560185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45951.679919560185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ref="G293:G356" ca="1" si="5">IFERROR(NOW()-F293,"-")</f>
        <v>45951.679919560185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45951.679919560185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45951.679919560185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45951.679919560185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45951.679919560185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45951.679919560185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45951.679919560185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45951.679919560185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45951.679919560185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45951.679919560185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45951.679919560185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45951.679919560185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45951.679919560185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45951.679919560185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45951.679919560185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45951.679919560185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45951.679919560185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45951.679919560185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45951.679919560185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45951.679919560185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45951.679919560185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45951.679919560185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45951.679919560185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45951.679919560185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45951.679919560185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45951.679919560185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45951.679919560185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45951.679919560185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45951.679919560185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45951.679919560185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45951.679919560185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45951.679919560185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45951.679919560185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45951.679919560185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45951.679919560185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45951.679919560185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45951.679919560185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45951.679919560185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45951.679919560185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45951.679919560185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45951.679919560185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45951.679919560185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45951.679919560185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45951.679919560185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45951.679919560185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45951.679919560185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45951.679919560185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45951.679919560185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45951.679919560185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45951.679919560185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45951.679919560185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45951.679919560185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45951.679919560185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45951.679919560185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45951.679919560185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45951.679919560185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45951.679919560185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45951.679919560185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45951.679919560185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45951.679919560185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45951.679919560185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45951.679919560185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45951.679919560185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45951.679919560185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ref="G357:G420" ca="1" si="6">IFERROR(NOW()-F357,"-")</f>
        <v>45951.679919560185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45951.679919560185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45951.679919560185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45951.679919560185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45951.679919560185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45951.679919560185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45951.679919560185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45951.679919560185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45951.679919560185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45951.679919560185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45951.679919560185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45951.679919560185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45951.679919560185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45951.679919560185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45951.679919560185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45951.679919560185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45951.679919560185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45951.679919560185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45951.679919560185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45951.679919560185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45951.679919560185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45951.679919560185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45951.679919560185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45951.679919560185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45951.679919560185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45951.679919560185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45951.679919560185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45951.679919560185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45951.679919560185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45951.679919560185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45951.679919560185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45951.679919560185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45951.679919560185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45951.679919560185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45951.679919560185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45951.679919560185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45951.679919560185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45951.679919560185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45951.679919560185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45951.679919560185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45951.679919560185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45951.679919560185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45951.679919560185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45951.679919560185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45951.679919560185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45951.679919560185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45951.679919560185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45951.679919560185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45951.679919560185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45951.679919560185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45951.679919560185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45951.679919560185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45951.679919560185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45951.679919560185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45951.679919560185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45951.679919560185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45951.679919560185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45951.679919560185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45951.679919560185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45951.679919560185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45951.679919560185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45951.679919560185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45951.679919560185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45951.679919560185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ref="G421:G484" ca="1" si="7">IFERROR(NOW()-F421,"-")</f>
        <v>45951.679919560185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45951.679919560185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45951.679919560185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45951.679919560185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45951.679919560185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45951.679919560185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45951.679919560185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45951.679919560185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45951.679919560185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45951.679919560185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45951.679919560185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45951.679919560185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45951.679919560185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45951.679919560185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45951.679919560185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45951.679919560185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45951.679919560185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45951.679919560185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45951.679919560185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45951.679919560185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45951.679919560185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45951.679919560185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45951.679919560185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45951.679919560185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45951.679919560185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45951.679919560185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45951.679919560185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45951.679919560185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45951.679919560185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45951.679919560185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45951.679919560185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45951.679919560185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45951.679919560185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45951.679919560185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45951.679919560185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45951.679919560185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45951.679919560185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45951.679919560185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45951.679919560185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45951.679919560185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45951.679919560185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45951.679919560185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45951.679919560185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45951.679919560185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45951.679919560185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45951.679919560185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45951.679919560185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45951.679919560185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45951.679919560185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45951.679919560185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45951.679919560185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45951.679919560185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45951.679919560185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45951.679919560185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45951.679919560185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45951.679919560185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45951.679919560185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45951.679919560185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45951.679919560185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45951.679919560185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45951.679919560185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45951.679919560185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45951.679919560185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45951.679919560185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ref="G485:G548" ca="1" si="8">IFERROR(NOW()-F485,"-")</f>
        <v>45951.679919560185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45951.679919560185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45951.679919560185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45951.679919560185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45951.679919560185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45951.679919560185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45951.679919560185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45951.679919560185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45951.679919560185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45951.679919560185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45951.679919560185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45951.679919560185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45951.679919560185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45951.679919560185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45951.679919560185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45951.679919560185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45951.679919560185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45951.679919560185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45951.679919560185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45951.679919560185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45951.679919560185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45951.679919560185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45951.679919560185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45951.679919560185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45951.679919560185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45951.679919560185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45951.679919560185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45951.679919560185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45951.679919560185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45951.679919560185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45951.679919560185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45951.679919560185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45951.679919560185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45951.679919560185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45951.679919560185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45951.679919560185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45951.679919560185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45951.679919560185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45951.679919560185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45951.679919560185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45951.679919560185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45951.679919560185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45951.679919560185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45951.679919560185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45951.679919560185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45951.679919560185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45951.679919560185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45951.679919560185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45951.679919560185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45951.679919560185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45951.679919560185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45951.679919560185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45951.679919560185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45951.679919560185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45951.679919560185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45951.679919560185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45951.679919560185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45951.679919560185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45951.679919560185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45951.679919560185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45951.679919560185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45951.679919560185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45951.679919560185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45951.679919560185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ref="G549:G612" ca="1" si="9">IFERROR(NOW()-F549,"-")</f>
        <v>45951.679919560185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45951.679919560185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45951.679919560185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45951.679919560185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45951.679919560185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45951.679919560185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45951.679919560185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45951.679919560185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45951.679919560185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45951.679919560185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45951.679919560185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45951.679919560185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45951.679919560185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45951.679919560185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45951.679919560185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45951.679919560185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45951.679919560185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45951.679919560185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45951.679919560185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45951.679919560185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45951.679919560185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45951.679919560185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45951.679919560185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45951.679919560185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45951.679919560185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45951.679919560185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45951.679919560185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45951.679919560185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45951.679919560185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45951.679919560185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45951.679919560185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45951.679919560185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45951.679919560185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45951.679919560185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45951.679919560185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45951.679919560185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45951.679919560185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45951.679919560185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45951.679919560185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45951.679919560185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45951.679919560185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45951.679919560185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45951.679919560185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45951.679919560185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45951.679919560185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45951.679919560185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45951.679919560185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45951.679919560185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45951.679919560185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45951.679919560185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45951.679919560185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45951.679919560185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45951.679919560185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45951.679919560185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45951.679919560185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45951.679919560185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45951.679919560185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45951.679919560185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45951.679919560185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45951.679919560185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45951.679919560185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45951.679919560185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45951.679919560185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45951.679919560185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ref="G613:G676" ca="1" si="10">IFERROR(NOW()-F613,"-")</f>
        <v>45951.679919560185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45951.679919560185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45951.679919560185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45951.679919560185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45951.679919560185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45951.679919560185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45951.679919560185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45951.679919560185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45951.679919560185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45951.679919560185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45951.679919560185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45951.679919560185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45951.679919560185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45951.679919560185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45951.679919560185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45951.679919560185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45951.679919560185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45951.679919560185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45951.679919560185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45951.679919560185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45951.679919560185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45951.679919560185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45951.679919560185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45951.679919560185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45951.679919560185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45951.679919560185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45951.679919560185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45951.679919560185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45951.679919560185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45951.679919560185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45951.679919560185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45951.679919560185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45951.679919560185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45951.679919560185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45951.679919560185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45951.679919560185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45951.679919560185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45951.679919560185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45951.679919560185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45951.679919560185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45951.679919560185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45951.679919560185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45951.679919560185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45951.679919560185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45951.679919560185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45951.679919560185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45951.679919560185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45951.679919560185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45951.679919560185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45951.679919560185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45951.679919560185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45951.679919560185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45951.679919560185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45951.679919560185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45951.679919560185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45951.679919560185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45951.679919560185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45951.679919560185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45951.679919560185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45951.679919560185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45951.679919560185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45951.679919560185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45951.679919560185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45951.679919560185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ref="G677:G740" ca="1" si="11">IFERROR(NOW()-F677,"-")</f>
        <v>45951.679919560185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45951.679919560185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45951.679919560185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45951.679919560185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45951.679919560185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45951.679919560185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45951.679919560185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45951.679919560185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45951.679919560185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45951.679919560185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45951.679919560185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45951.679919560185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45951.679919560185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45951.679919560185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45951.679919560185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45951.679919560185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45951.679919560185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45951.679919560185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45951.679919560185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45951.679919560185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45951.679919560185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45951.679919560185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45951.679919560185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45951.679919560185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45951.679919560185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45951.679919560185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45951.679919560185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45951.679919560185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45951.679919560185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45951.679919560185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45951.679919560185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45951.679919560185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45951.679919560185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45951.679919560185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45951.679919560185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45951.679919560185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45951.679919560185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45951.679919560185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45951.679919560185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45951.679919560185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45951.679919560185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45951.679919560185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45951.679919560185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45951.679919560185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45951.679919560185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45951.679919560185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45951.679919560185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45951.679919560185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45951.679919560185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45951.679919560185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45951.679919560185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45951.679919560185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45951.679919560185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45951.679919560185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45951.679919560185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45951.679919560185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45951.679919560185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45951.679919560185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45951.679919560185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45951.679919560185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45951.679919560185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45951.679919560185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45951.679919560185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45951.679919560185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ref="G741:G804" ca="1" si="12">IFERROR(NOW()-F741,"-")</f>
        <v>45951.679919560185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45951.679919560185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45951.679919560185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45951.679919560185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45951.679919560185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45951.679919560185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45951.679919560185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45951.679919560185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45951.679919560185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45951.679919560185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45951.679919560185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45951.679919560185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45951.679919560185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45951.679919560185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45951.679919560185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45951.679919560185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45951.679919560185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45951.679919560185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45951.679919560185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45951.679919560185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45951.679919560185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45951.679919560185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45951.679919560185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45951.679919560185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45951.679919560185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45951.679919560185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45951.679919560185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45951.679919560185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45951.679919560185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45951.679919560185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45951.679919560185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45951.679919560185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45951.679919560185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45951.679919560185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45951.679919560185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45951.679919560185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45951.679919560185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45951.679919560185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45951.679919560185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45951.679919560185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45951.679919560185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45951.679919560185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45951.679919560185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45951.679919560185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45951.679919560185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45951.679919560185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45951.679919560185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45951.679919560185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45951.679919560185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45951.679919560185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45951.679919560185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45951.679919560185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45951.679919560185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45951.679919560185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45951.679919560185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45951.679919560185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45951.679919560185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45951.679919560185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45951.679919560185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45951.679919560185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45951.679919560185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45951.679919560185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45951.679919560185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45951.679919560185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ref="G805:G868" ca="1" si="13">IFERROR(NOW()-F805,"-")</f>
        <v>45951.679919560185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45951.679919560185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45951.679919560185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45951.679919560185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45951.679919560185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45951.679919560185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45951.679919560185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45951.679919560185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45951.679919560185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45951.679919560185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45951.679919560185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45951.679919560185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45951.679919560185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45951.679919560185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45951.679919560185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45951.679919560185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45951.679919560185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45951.679919560185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45951.679919560185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45951.679919560185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45951.679919560185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45951.679919560185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45951.679919560185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45951.679919560185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45951.679919560185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45951.679919560185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45951.679919560185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45951.679919560185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45951.679919560185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45951.679919560185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45951.679919560185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45951.679919560185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45951.679919560185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45951.679919560185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45951.679919560185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45951.679919560185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45951.679919560185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45951.679919560185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45951.679919560185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45951.679919560185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45951.679919560185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45951.679919560185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45951.679919560185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45951.679919560185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45951.679919560185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45951.679919560185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45951.679919560185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45951.679919560185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45951.679919560185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45951.679919560185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45951.679919560185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45951.679919560185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45951.679919560185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45951.679919560185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45951.679919560185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45951.679919560185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45951.679919560185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45951.679919560185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45951.679919560185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45951.679919560185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45951.679919560185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45951.679919560185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45951.679919560185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45951.679919560185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ref="G869:G932" ca="1" si="14">IFERROR(NOW()-F869,"-")</f>
        <v>45951.679919560185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45951.679919560185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45951.679919560185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45951.679919560185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45951.679919560185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45951.679919560185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45951.679919560185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45951.679919560185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45951.679919560185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45951.679919560185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45951.679919560185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45951.679919560185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45951.679919560185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45951.679919560185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45951.679919560185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45951.679919560185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45951.679919560185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45951.679919560185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45951.679919560185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45951.679919560185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45951.679919560185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45951.679919560185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45951.679919560185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45951.679919560185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45951.679919560185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45951.679919560185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45951.679919560185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45951.679919560185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45951.679919560185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45951.679919560185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45951.679919560185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45951.679919560185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45951.679919560185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45951.679919560185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45951.679919560185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45951.679919560185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45951.679919560185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45951.679919560185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45951.679919560185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45951.679919560185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45951.679919560185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45951.679919560185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45951.679919560185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45951.679919560185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45951.679919560185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45951.679919560185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45951.679919560185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45951.679919560185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45951.679919560185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45951.679919560185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45951.679919560185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45951.679919560185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45951.679919560185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45951.679919560185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45951.679919560185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45951.679919560185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45951.679919560185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45951.679919560185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45951.679919560185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45951.679919560185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45951.679919560185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45951.679919560185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45951.679919560185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45951.679919560185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ref="G933:G996" ca="1" si="15">IFERROR(NOW()-F933,"-")</f>
        <v>45951.679919560185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45951.679919560185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45951.679919560185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45951.679919560185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45951.679919560185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45951.679919560185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45951.679919560185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45951.679919560185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45951.679919560185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45951.679919560185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45951.679919560185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45951.679919560185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45951.679919560185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45951.679919560185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45951.679919560185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45951.679919560185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45951.679919560185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45951.679919560185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45951.679919560185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45951.679919560185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45951.679919560185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45951.679919560185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45951.679919560185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45951.679919560185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45951.679919560185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45951.679919560185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45951.679919560185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45951.679919560185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45951.679919560185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45951.679919560185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45951.679919560185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45951.679919560185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45951.679919560185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45951.679919560185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45951.679919560185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45951.679919560185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45951.679919560185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45951.679919560185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45951.679919560185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45951.679919560185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45951.679919560185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45951.679919560185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45951.679919560185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45951.679919560185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45951.679919560185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45951.679919560185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45951.679919560185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45951.679919560185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45951.679919560185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45951.679919560185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45951.679919560185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45951.679919560185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45951.679919560185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45951.679919560185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45951.679919560185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45951.679919560185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45951.679919560185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45951.679919560185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45951.679919560185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45951.679919560185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45951.679919560185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45951.679919560185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45951.679919560185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45951.679919560185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ref="G997:G1060" ca="1" si="16">IFERROR(NOW()-F997,"-")</f>
        <v>45951.679919560185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45951.679919560185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45951.679919560185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45951.679919560185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45951.679919560185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45951.679919560185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45951.679919560185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45951.679919560185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45951.679919560185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45951.679919560185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45951.679919560185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45951.679919560185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45951.679919560185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45951.679919560185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45951.679919560185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45951.679919560185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45951.679919560185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45951.679919560185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45951.679919560185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45951.679919560185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45951.679919560185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45951.679919560185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45951.679919560185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45951.679919560185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45951.679919560185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45951.679919560185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45951.679919560185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45951.679919560185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45951.679919560185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45951.679919560185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45951.679919560185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45951.679919560185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45951.679919560185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45951.679919560185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45951.679919560185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45951.679919560185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45951.679919560185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45951.679919560185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45951.679919560185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45951.679919560185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45951.679919560185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45951.679919560185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45951.679919560185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45951.679919560185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45951.679919560185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45951.679919560185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45951.679919560185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45951.679919560185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45951.679919560185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45951.679919560185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45951.679919560185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45951.679919560185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45951.679919560185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45951.679919560185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45951.679919560185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45951.679919560185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45951.679919560185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45951.679919560185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45951.679919560185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45951.679919560185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45951.679919560185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45951.679919560185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45951.679919560185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45951.679919560185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ref="G1061:G1124" ca="1" si="17">IFERROR(NOW()-F1061,"-")</f>
        <v>45951.679919560185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45951.679919560185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45951.679919560185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45951.679919560185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45951.679919560185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45951.679919560185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45951.679919560185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45951.679919560185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45951.679919560185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45951.679919560185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45951.679919560185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45951.679919560185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45951.679919560185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45951.679919560185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45951.679919560185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45951.679919560185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45951.679919560185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45951.679919560185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45951.679919560185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45951.679919560185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45951.679919560185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45951.679919560185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45951.679919560185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45951.679919560185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45951.679919560185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45951.679919560185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45951.679919560185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45951.679919560185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45951.679919560185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45951.679919560185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45951.679919560185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45951.679919560185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45951.679919560185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45951.679919560185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45951.679919560185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45951.679919560185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45951.679919560185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45951.679919560185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45951.679919560185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45951.679919560185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45951.679919560185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45951.679919560185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45951.679919560185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45951.679919560185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45951.679919560185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45951.679919560185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45951.679919560185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45951.679919560185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45951.679919560185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45951.679919560185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45951.679919560185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45951.679919560185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45951.679919560185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45951.679919560185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45951.679919560185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45951.679919560185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45951.679919560185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45951.679919560185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45951.679919560185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45951.679919560185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45951.679919560185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45951.679919560185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45951.679919560185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45951.679919560185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ref="G1125:G1139" ca="1" si="18">IFERROR(NOW()-F1125,"-")</f>
        <v>45951.679919560185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45951.679919560185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45951.679919560185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45951.679919560185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45951.679919560185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45951.679919560185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45951.679919560185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45951.679919560185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45951.679919560185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45951.679919560185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45951.679919560185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45951.679919560185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45951.679919560185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45951.679919560185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45951.679919560185</v>
      </c>
      <c r="H1139" s="22"/>
      <c r="I1139" s="19" t="str">
        <f>IFERROR(VLOOKUP(D1139,DB!A:F,6,0),"")</f>
        <v/>
      </c>
      <c r="J1139" s="18" t="str">
        <f>IFERROR(VLOOKUP(D1139,DB!A:G,7,0),"")</f>
        <v/>
      </c>
      <c r="K1139" s="47"/>
      <c r="L1139" s="23" t="str">
        <f>IFERROR(VLOOKUP(D1139,DB!A:I,9,0),"")</f>
        <v/>
      </c>
    </row>
  </sheetData>
  <dataValidations count="2">
    <dataValidation allowBlank="1" showInputMessage="1" showErrorMessage="1" sqref="E1" xr:uid="{5914219A-CB83-432D-936A-CC0CB6F3982A}"/>
    <dataValidation type="list" allowBlank="1" showInputMessage="1" showErrorMessage="1" sqref="E2:E11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5"/>
  <sheetViews>
    <sheetView workbookViewId="0">
      <selection activeCell="B3" sqref="B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248.19920196758903</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45951.679919560185</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45951.679919560185</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45951.679919560185</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45951.679919560185</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45951.679919560185</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45951.679919560185</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45951.679919560185</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45951.679919560185</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45951.679919560185</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45951.679919560185</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45951.679919560185</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45951.679919560185</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45951.679919560185</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45951.679919560185</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45951.679919560185</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45951.679919560185</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45951.679919560185</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45951.679919560185</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45951.679919560185</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45951.679919560185</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45951.679919560185</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45951.679919560185</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45951.679919560185</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45951.679919560185</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45951.679919560185</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45951.679919560185</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45951.679919560185</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45951.679919560185</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45951.679919560185</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45951.679919560185</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45951.679919560185</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45951.679919560185</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45951.679919560185</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45951.679919560185</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45951.679919560185</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45951.679919560185</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45951.679919560185</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45951.679919560185</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45951.679919560185</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45951.679919560185</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45951.679919560185</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45951.679919560185</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45951.679919560185</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45951.679919560185</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45951.679919560185</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45951.679919560185</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45951.679919560185</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45951.679919560185</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45951.679919560185</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45951.679919560185</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45951.679919560185</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45951.679919560185</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45951.679919560185</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45951.679919560185</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45951.679919560185</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45951.679919560185</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45951.679919560185</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45951.679919560185</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45951.679919560185</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45951.679919560185</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45951.679919560185</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45951.679919560185</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45951.679919560185</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45951.679919560185</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45951.679919560185</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45951.679919560185</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45951.679919560185</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45951.679919560185</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45951.679919560185</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45951.679919560185</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45951.679919560185</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45951.679919560185</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45951.679919560185</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45951.679919560185</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45951.679919560185</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45951.679919560185</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45951.679919560185</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45951.679919560185</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45951.679919560185</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45951.679919560185</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45951.679919560185</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45951.679919560185</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45951.679919560185</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45951.679919560185</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45951.679919560185</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45951.679919560185</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45951.679919560185</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45951.679919560185</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45951.679919560185</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45951.679919560185</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45951.679919560185</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45951.679919560185</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45951.679919560185</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45951.679919560185</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45951.679919560185</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45951.679919560185</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45951.679919560185</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45951.679919560185</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45951.679919560185</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45951.679919560185</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45951.679919560185</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45951.679919560185</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45951.679919560185</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45951.679919560185</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45951.679919560185</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45951.679919560185</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45951.679919560185</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45951.679919560185</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45951.679919560185</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45951.679919560185</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45951.679919560185</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45951.679919560185</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45951.679919560185</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45951.679919560185</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45951.679919560185</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45951.679919560185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45951.679919560185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45951.679919560185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45951.679919560185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45951.679919560185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45951.679919560185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45951.679919560185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45951.679919560185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45951.679919560185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45951.679919560185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45951.679919560185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45951.679919560185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45951.679919560185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45951.679919560185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45951.679919560185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45951.679919560185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45951.679919560185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45951.679919560185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45951.679919560185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45951.679919560185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45951.679919560185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45951.679919560185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45951.679919560185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45951.679919560185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45951.679919560185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45951.679919560185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45951.679919560185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45951.679919560185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45951.679919560185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45951.679919560185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45951.679919560185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45951.679919560185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45951.679919560185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45951.679919560185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45951.679919560185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45951.679919560185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45951.679919560185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45951.679919560185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45951.679919560185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45951.679919560185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45951.679919560185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45951.679919560185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45951.679919560185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45951.679919560185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45951.679919560185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45951.679919560185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45951.679919560185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45951.679919560185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45951.679919560185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45951.679919560185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45951.679919560185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45951.679919560185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45951.679919560185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45951.679919560185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45951.679919560185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45951.679919560185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45951.679919560185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45951.679919560185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45951.679919560185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45951.679919560185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45951.679919560185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45951.679919560185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45951.679919560185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45951.679919560185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45951.679919560185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45951.679919560185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45951.679919560185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45951.679919560185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45951.679919560185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45951.679919560185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45951.679919560185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45951.679919560185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45951.679919560185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45951.679919560185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45951.679919560185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45951.679919560185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45951.679919560185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45951.679919560185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45951.679919560185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45951.679919560185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45951.679919560185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45951.679919560185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45951.679919560185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45951.679919560185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45951.679919560185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45951.679919560185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45951.679919560185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45951.679919560185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45951.679919560185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45951.679919560185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45951.679919560185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45951.679919560185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45951.679919560185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45951.679919560185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45951.679919560185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45951.679919560185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45951.679919560185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45951.679919560185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45951.679919560185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45951.679919560185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45951.679919560185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45951.679919560185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45951.679919560185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45951.679919560185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45951.679919560185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45951.679919560185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45951.679919560185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45951.679919560185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45951.679919560185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45951.679919560185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45951.679919560185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45951.679919560185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45951.679919560185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45951.679919560185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45951.679919560185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45951.679919560185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45951.679919560185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45951.679919560185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45951.679919560185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45951.679919560185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45951.679919560185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45951.679919560185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45951.679919560185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45951.679919560185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45951.679919560185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45951.679919560185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45951.679919560185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45951.679919560185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45951.679919560185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45951.679919560185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45951.679919560185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45951.679919560185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45951.679919560185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45951.679919560185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45951.679919560185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45951.679919560185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45951.679919560185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45951.679919560185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45951.679919560185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45951.679919560185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45951.679919560185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45951.679919560185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45951.679919560185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45951.679919560185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45951.679919560185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45951.679919560185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45951.679919560185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45951.679919560185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45951.679919560185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45951.679919560185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45951.679919560185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45951.679919560185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45951.679919560185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45951.679919560185</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45951.679919560185</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45951.679919560185</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45951.679919560185</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45951.679919560185</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45951.679919560185</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45951.679919560185</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45951.679919560185</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45951.679919560185</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45951.679919560185</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45951.679919560185</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45951.679919560185</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45951.679919560185</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45951.679919560185</v>
      </c>
      <c r="H284" s="125"/>
      <c r="I284" s="121" t="str">
        <f>IFERROR(VLOOKUP(D284,DB!A:F,6,0),"")</f>
        <v/>
      </c>
      <c r="J284" s="121" t="str">
        <f>IFERROR(VLOOKUP(D284,DB!A:G,7,0),"")</f>
        <v/>
      </c>
      <c r="K284" s="127"/>
      <c r="L284" s="123" t="str">
        <f>IFERROR(VLOOKUP(D284,DB!A:I,9,0),"")</f>
        <v/>
      </c>
    </row>
    <row r="285" spans="1:12" ht="15" customHeight="1">
      <c r="A285" s="128"/>
      <c r="B285" s="128" t="str">
        <f>IFERROR(VLOOKUP(D285,DB!A:K,11,0),"")</f>
        <v/>
      </c>
      <c r="C285" s="129"/>
      <c r="D285" s="130"/>
      <c r="E285" s="131"/>
      <c r="F285" s="132"/>
      <c r="G285" s="133">
        <f ca="1">IFERROR(NOW()-F285,"")</f>
        <v>45951.679919560185</v>
      </c>
      <c r="H285" s="132"/>
      <c r="I285" s="128" t="str">
        <f>IFERROR(VLOOKUP(D285,DB!A:F,6,0),"")</f>
        <v/>
      </c>
      <c r="J285" s="128" t="str">
        <f>IFERROR(VLOOKUP(D285,DB!A:G,7,0),"")</f>
        <v/>
      </c>
      <c r="K285" s="134"/>
      <c r="L285" s="130" t="str">
        <f>IFERROR(VLOOKUP(D285,DB!A:I,9,0),"")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D7" sqref="D7"/>
    </sheetView>
  </sheetViews>
  <sheetFormatPr defaultColWidth="11.19921875" defaultRowHeight="14.25"/>
  <cols>
    <col min="1" max="1" width="22.8984375" style="40" customWidth="1"/>
    <col min="2" max="2" width="5.3984375" style="40" customWidth="1"/>
    <col min="3" max="3" width="4.59765625" style="40" customWidth="1"/>
    <col min="4" max="4" width="8.3984375" style="40" customWidth="1"/>
    <col min="5" max="5" width="10.19921875" style="40" customWidth="1"/>
    <col min="6" max="6" width="15.19921875" style="41" customWidth="1"/>
    <col min="7" max="7" width="10"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59.847859374996915</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25.49104224536859</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6.9083454861101927</v>
      </c>
      <c r="H4" s="38">
        <v>45944.676192129627</v>
      </c>
      <c r="I4" s="37" t="str">
        <f>IFERROR(VLOOKUP(D4,DB!A:F,6,0),"")</f>
        <v>SCECO</v>
      </c>
      <c r="J4" s="37" t="str">
        <f>IFERROR(VLOOKUP(D4,DB!A:G,7,0),"")</f>
        <v>Dead</v>
      </c>
      <c r="K4" s="37" t="s">
        <v>39097</v>
      </c>
      <c r="L4" s="37" t="str">
        <f>IFERROR(VLOOKUP(D4,DB!A:I,9,0),"")</f>
        <v>Latis</v>
      </c>
    </row>
    <row r="5" spans="1:13" ht="30.75">
      <c r="A5" s="157" t="s">
        <v>39098</v>
      </c>
      <c r="B5" s="157" t="str">
        <f>IFERROR(VLOOKUP(D5,DB!A:K,11,0),"")</f>
        <v>R5</v>
      </c>
      <c r="C5" s="157">
        <v>1</v>
      </c>
      <c r="D5" s="157" t="s">
        <v>34781</v>
      </c>
      <c r="E5" s="157" t="s">
        <v>39079</v>
      </c>
      <c r="F5" s="158">
        <v>45948.661111111112</v>
      </c>
      <c r="G5" s="159">
        <f ca="1">IFERROR(NOW()-F5,"")</f>
        <v>3.0188084490728215</v>
      </c>
      <c r="H5" s="158">
        <v>45948.661111111112</v>
      </c>
      <c r="I5" s="157" t="str">
        <f>IFERROR(VLOOKUP(D5,DB!A:F,6,0),"")</f>
        <v>SCECO</v>
      </c>
      <c r="J5" s="157" t="str">
        <f>IFERROR(VLOOKUP(D5,DB!A:G,7,0),"")</f>
        <v>Dead</v>
      </c>
      <c r="K5" s="157" t="s">
        <v>39099</v>
      </c>
      <c r="L5" s="157" t="str">
        <f>IFERROR(VLOOKUP(D5,DB!A:I,9,0),"")</f>
        <v>Latis</v>
      </c>
    </row>
    <row r="6" spans="1:13" ht="15">
      <c r="A6" s="157"/>
      <c r="B6" s="157" t="str">
        <f>IFERROR(VLOOKUP(D6,DB!A:K,11,0),"")</f>
        <v/>
      </c>
      <c r="C6" s="157"/>
      <c r="D6" s="157"/>
      <c r="E6" s="157"/>
      <c r="F6" s="158"/>
      <c r="G6" s="159">
        <f ca="1">IFERROR(NOW()-F6,"")</f>
        <v>45951.679919560185</v>
      </c>
      <c r="H6" s="158"/>
      <c r="I6" s="157" t="str">
        <f>IFERROR(VLOOKUP(D6,DB!A:F,6,0),"")</f>
        <v/>
      </c>
      <c r="J6" s="157" t="str">
        <f>IFERROR(VLOOKUP(D6,DB!A:G,7,0),"")</f>
        <v/>
      </c>
      <c r="K6" s="157"/>
      <c r="L6" s="157" t="str">
        <f>IFERROR(VLOOKUP(D6,DB!A:I,9,0),"")</f>
        <v/>
      </c>
    </row>
    <row r="7" spans="1:13" ht="15">
      <c r="A7" s="157"/>
      <c r="B7" s="157" t="str">
        <f>IFERROR(VLOOKUP(D7,DB!A:K,11,0),"")</f>
        <v/>
      </c>
      <c r="C7" s="157"/>
      <c r="D7" s="157"/>
      <c r="E7" s="157"/>
      <c r="F7" s="158"/>
      <c r="G7" s="159">
        <f ca="1">IFERROR(NOW()-F7,"")</f>
        <v>45951.679919560185</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45951.679919560185</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45951.679919560185</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45951.679919560185</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45951.679919560185</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45951.679919560185</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45951.679919560185</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45951.679919560185</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45951.679919560185</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45951.679919560185</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45951.679919560185</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45951.679919560185</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45951.679919560185</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45951.679919560185</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45951.679919560185</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45951.679919560185</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45951.679919560185</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45951.679919560185</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45951.679919560185</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45951.679919560185</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45951.679919560185</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45951.679919560185</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45951.679919560185</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45951.679919560185</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45951.679919560185</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45951.679919560185</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45951.679919560185</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45951.679919560185</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45951.679919560185</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45951.679919560185</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45951.679919560185</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45951.679919560185</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45951.679919560185</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45951.679919560185</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45951.679919560185</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45951.679919560185</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45951.679919560185</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45951.679919560185</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45951.679919560185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45951.679919560185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45951.679919560185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45951.679919560185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45951.679919560185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45951.679919560185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45951.679919560185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45951.679919560185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45951.679919560185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45951.679919560185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45951.679919560185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45951.679919560185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45951.679919560185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45951.679919560185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45951.679919560185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45951.679919560185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45951.679919560185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45951.679919560185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45951.679919560185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45951.679919560185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45951.679919560185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45951.679919560185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45951.679919560185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45951.679919560185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45951.679919560185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45951.679919560185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45951.679919560185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45951.679919560185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45951.679919560185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45951.679919560185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45951.679919560185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45951.679919560185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45951.679919560185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45951.679919560185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45951.679919560185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45951.679919560185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45951.679919560185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45951.679919560185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45951.679919560185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45951.679919560185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45951.679919560185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45951.679919560185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45951.679919560185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45951.679919560185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45951.679919560185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45951.679919560185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45951.679919560185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45951.679919560185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45951.679919560185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45951.679919560185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45951.679919560185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45951.679919560185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45951.679919560185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45951.679919560185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45951.679919560185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45951.679919560185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45951.679919560185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45951.679919560185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45951.679919560185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45951.679919560185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45951.679919560185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45951.679919560185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45951.679919560185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45951.679919560185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45951.679919560185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45951.679919560185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45951.679919560185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45951.679919560185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45951.679919560185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45951.679919560185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45951.679919560185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45951.679919560185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45951.679919560185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45951.679919560185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45951.679919560185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45951.679919560185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45951.679919560185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45951.679919560185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45951.679919560185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45951.679919560185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45951.679919560185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45951.679919560185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45951.679919560185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45951.679919560185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45951.679919560185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45951.679919560185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45951.679919560185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45951.679919560185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45951.679919560185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45951.679919560185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45951.679919560185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45951.679919560185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45951.679919560185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45951.679919560185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45951.679919560185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45951.679919560185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45951.679919560185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45951.679919560185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45951.679919560185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45951.679919560185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45951.679919560185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45951.679919560185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45951.679919560185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45951.679919560185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45951.679919560185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45951.679919560185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45951.679919560185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45951.679919560185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45951.679919560185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45951.679919560185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45951.679919560185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45951.679919560185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45951.679919560185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45951.679919560185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45951.679919560185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45951.679919560185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45951.679919560185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45951.679919560185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45951.679919560185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45951.679919560185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45951.679919560185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45951.679919560185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45951.679919560185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45951.679919560185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45951.679919560185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45951.679919560185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45951.679919560185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45951.679919560185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45951.679919560185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45951.679919560185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45951.679919560185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45951.679919560185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45951.679919560185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45951.679919560185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45951.679919560185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45951.679919560185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45951.679919560185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45951.679919560185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45951.679919560185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45951.679919560185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45951.679919560185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45951.679919560185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45951.679919560185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45951.679919560185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45951.679919560185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45951.679919560185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45951.679919560185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45951.679919560185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45951.679919560185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45951.679919560185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45951.679919560185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45951.679919560185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45951.679919560185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45951.679919560185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45951.679919560185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45951.679919560185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45951.679919560185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45951.679919560185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45951.679919560185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45951.679919560185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45951.679919560185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45951.679919560185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45951.679919560185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45951.679919560185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45951.679919560185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45951.679919560185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45951.679919560185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45951.679919560185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45951.679919560185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45951.679919560185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45951.679919560185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45951.679919560185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45951.679919560185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45951.679919560185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45951.679919560185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45951.679919560185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45951.679919560185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45951.679919560185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45951.679919560185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45951.679919560185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45951.679919560185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45951.679919560185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45951.679919560185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45951.679919560185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45951.679919560185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45951.679919560185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45951.679919560185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45951.679919560185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45951.679919560185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45951.679919560185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45951.679919560185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45951.679919560185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45951.679919560185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45951.679919560185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45951.679919560185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45951.679919560185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45951.679919560185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45951.679919560185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45951.679919560185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45951.679919560185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45951.679919560185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45951.679919560185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45951.679919560185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45951.679919560185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45951.679919560185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45951.679919560185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45951.679919560185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45951.679919560185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45951.679919560185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45951.679919560185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45951.679919560185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45951.679919560185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45951.679919560185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45951.679919560185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45951.679919560185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45951.679919560185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45951.679919560185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45951.679919560185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45951.679919560185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45951.679919560185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45951.679919560185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45951.679919560185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45951.679919560185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45951.679919560185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45951.679919560185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45951.679919560185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45951.679919560185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45951.679919560185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45951.679919560185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45951.679919560185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45951.679919560185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45951.679919560185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45951.679919560185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45951.679919560185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45951.679919560185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45951.679919560185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45951.679919560185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45951.679919560185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45951.679919560185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45951.679919560185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45951.679919560185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45951.679919560185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45951.679919560185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45951.679919560185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45951.679919560185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45951.679919560185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45951.679919560185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45951.679919560185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45951.679919560185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45951.679919560185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45951.679919560185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45951.679919560185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45951.679919560185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45951.679919560185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45951.679919560185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45951.679919560185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45951.679919560185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45951.679919560185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45951.679919560185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45951.679919560185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45951.679919560185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45951.679919560185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45951.679919560185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45951.679919560185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45951.679919560185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45951.679919560185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45951.679919560185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45951.679919560185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45951.679919560185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45951.679919560185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45951.679919560185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45951.679919560185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45951.679919560185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45951.679919560185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45951.679919560185</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45951.679919560185</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45951.679919560185</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45951.679919560185</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45951.679919560185</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45951.679919560185</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45951.679919560185</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45951.679919560185</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45951.679919560185</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45951.679919560185</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45951.679919560185</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45951.679919560185</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45951.679919560185</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45951.679919560185</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45951.679919560185</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45951.679919560185</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45951.679919560185</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45951.679919560185</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45951.679919560185</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45951.679919560185</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45951.679919560185</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45951.679919560185</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45951.679919560185</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45951.679919560185</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45951.679919560185</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45951.679919560185</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45951.679919560185</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45951.679919560185</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45951.679919560185</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45951.679919560185</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45951.679919560185</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45951.679919560185</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45951.679919560185</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45951.679919560185</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45951.679919560185</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45951.679919560185</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45951.679919560185</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45951.679919560185</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45951.679919560185</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45951.679919560185</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45951.679919560185</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45951.679919560185</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45951.679919560185</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45951.679919560185</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45951.679919560185</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45951.679919560185</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45951.679919560185</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45951.679919560185</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45951.679919560185</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45951.679919560185</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45951.679919560185</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45951.679919560185</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45951.679919560185</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45951.679919560185</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45951.679919560185</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45951.679919560185</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45951.679919560185</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45951.679919560185</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45951.679919560185</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45951.679919560185</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45951.679919560185</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45951.679919560185</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45951.679919560185</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45951.679919560185</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45951.679919560185</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45951.679919560185</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45951.679919560185</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45951.679919560185</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45951.679919560185</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45951.679919560185</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45951.679919560185</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45951.679919560185</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45951.679919560185</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45951.679919560185</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45951.679919560185</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45951.679919560185</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45951.679919560185</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45951.679919560185</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45951.679919560185</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45951.679919560185</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45951.679919560185</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45951.679919560185</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45951.679919560185</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45951.679919560185</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45951.679919560185</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45951.679919560185</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45951.679919560185</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45951.679919560185</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45951.679919560185</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45951.679919560185</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45951.679919560185</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45951.679919560185</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45951.679919560185</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45951.679919560185</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45951.679919560185</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45951.679919560185</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45951.679919560185</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45951.679919560185</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45951.679919560185</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45951.679919560185</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45951.679919560185</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45951.679919560185</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45951.679919560185</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45951.679919560185</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45951.679919560185</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45951.679919560185</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45951.679919560185</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45951.679919560185</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45951.679919560185</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45951.679919560185</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45951.679919560185</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45951.679919560185</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45951.679919560185</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45951.679919560185</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45951.679919560185</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45951.679919560185</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45951.679919560185</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45951.679919560185</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45951.679919560185</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45951.679919560185</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45951.679919560185</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45951.679919560185</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45951.679919560185</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45951.679919560185</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45951.679919560185</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45951.679919560185</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45951.679919560185</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45951.679919560185</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45951.679919560185</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45951.679919560185</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45951.679919560185</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45951.679919560185</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45951.679919560185</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45951.679919560185</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45951.679919560185</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45951.679919560185</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45951.679919560185</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45951.679919560185</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45951.679919560185</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45951.679919560185</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45951.679919560185</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45951.679919560185</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45951.679919560185</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45951.679919560185</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45951.679919560185</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45951.679919560185</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45951.679919560185</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45951.679919560185</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45951.679919560185</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45951.679919560185</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45951.679919560185</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45951.679919560185</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45951.679919560185</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45951.679919560185</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45951.679919560185</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45951.679919560185</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45951.679919560185</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45951.679919560185</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45951.679919560185</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45951.679919560185</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45951.679919560185</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45951.679919560185</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45951.679919560185</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45951.679919560185</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45951.679919560185</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45951.679919560185</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45951.679919560185</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45951.679919560185</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45951.679919560185</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45951.679919560185</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45951.679919560185</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45951.679919560185</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45951.679919560185</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45951.679919560185</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45951.679919560185</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45951.679919560185</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45951.679919560185</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45951.679919560185</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45951.679919560185</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45951.679919560185</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45951.679919560185</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45951.679919560185</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45951.679919560185</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45951.679919560185</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45951.679919560185</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45951.679919560185</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45951.679919560185</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45951.679919560185</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45951.679919560185</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45951.679919560185</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45951.679919560185</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45951.679919560185</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45951.679919560185</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45951.679919560185</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45951.679919560185</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45951.679919560185</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45951.679919560185</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45951.679919560185</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45951.679919560185</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45951.679919560185</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45951.679919560185</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
  <sheetViews>
    <sheetView workbookViewId="0">
      <selection activeCell="A2" sqref="A2:XFD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5</v>
      </c>
      <c r="D2" s="105" t="s">
        <v>33556</v>
      </c>
      <c r="E2" s="108" t="s">
        <v>39079</v>
      </c>
      <c r="F2" s="109"/>
      <c r="G2" s="78">
        <f ca="1">IFERROR(NOW()-F2,"-")</f>
        <v>45951.679919560185</v>
      </c>
      <c r="H2" s="109">
        <v>45951.639131944445</v>
      </c>
      <c r="I2" s="105" t="str">
        <f>IFERROR(VLOOKUP(D2,DB!A:F,6,0),"")</f>
        <v>SCECO</v>
      </c>
      <c r="J2" s="104" t="str">
        <f>IFERROR(VLOOKUP(D2,DB!A:G,7,0),"")</f>
        <v>Vandalized+No BB Design</v>
      </c>
      <c r="K2" s="110" t="s">
        <v>39101</v>
      </c>
      <c r="L2" s="111" t="str">
        <f>IFERROR(VLOOKUP(D2,DB!A:I,9,0),"")</f>
        <v>Latis</v>
      </c>
    </row>
    <row r="3" spans="1:16383" ht="31.5" customHeight="1">
      <c r="A3" s="106"/>
      <c r="B3" s="105" t="str">
        <f>IFERROR(VLOOKUP(D3,DB!A:K,11,0),"")</f>
        <v/>
      </c>
      <c r="C3" s="107"/>
      <c r="D3" s="105"/>
      <c r="E3" s="108"/>
      <c r="F3" s="109"/>
      <c r="G3" s="78">
        <f ca="1">IFERROR(NOW()-F3,"-")</f>
        <v>45951.679919560185</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45951.679919560185</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45951.679919560185</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45951.679919560185</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45951.679919560185</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45951.679919560185</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60"/>
      <c r="E9" s="108"/>
      <c r="F9" s="109"/>
      <c r="G9" s="78">
        <f ca="1">IFERROR(NOW()-F9,"-")</f>
        <v>45951.679919560185</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45951.679919560185</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45951.679919560185</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45951.679919560185</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45951.679919560185</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45951.679919560185</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45951.679919560185</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45951.679919560185</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45951.679919560185</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45951.679919560185</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45951.679919560185</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45951.679919560185</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45951.679919560185</v>
      </c>
      <c r="H21" s="109"/>
      <c r="I21" s="105" t="str">
        <f>IFERROR(VLOOKUP(D21,DB!A:F,6,0),"")</f>
        <v/>
      </c>
      <c r="J21" s="104" t="str">
        <f>IFERROR(VLOOKUP(D21,DB!A:G,7,0),"")</f>
        <v/>
      </c>
      <c r="K21" s="110"/>
      <c r="L21" s="111" t="str">
        <f>IFERROR(VLOOKUP(D21,DB!A:I,9,0),"")</f>
        <v/>
      </c>
    </row>
  </sheetData>
  <dataValidations count="2">
    <dataValidation allowBlank="1" showInputMessage="1" showErrorMessage="1" sqref="E1" xr:uid="{380493DB-286A-4683-AF55-C78F04945A49}"/>
    <dataValidation type="list" allowBlank="1" showInputMessage="1" showErrorMessage="1" sqref="E2:E2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2025-10-21T13:20:10Z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