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614" documentId="13_ncr:1_{F6CB121F-512D-4AA6-A0C1-0FB36C537598}" xr6:coauthVersionLast="47" xr6:coauthVersionMax="47" xr10:uidLastSave="{9C4666F8-E476-4068-8988-2E5CE8D010E9}"/>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6" i="6"/>
  <c r="J7" i="6"/>
  <c r="J8" i="6"/>
  <c r="J9" i="6"/>
  <c r="J10" i="6"/>
  <c r="J11" i="6"/>
  <c r="J12" i="6"/>
  <c r="J13" i="6"/>
  <c r="J14" i="6"/>
  <c r="J15"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<sst xmlns="http://schemas.openxmlformats.org/spreadsheetml/2006/main" count="178578" uniqueCount="39072">
  <si>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</si>
  <si>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</si>
  <si>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</si>
  <si>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</si>
  <si>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</si>
  <si>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</si>
  <si>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</si>
  <si>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</si>
  <si>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</si>
  <si>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</si>
  <si>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</si>
  <si>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</si>
  <si>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</si>
  <si>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</si>
  <si>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</si>
  <si>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</si>
  <si>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</si>
  <si>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</si>
  <si>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</si>
  <si>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</si>
  <si>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</si>
  <si>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</si>
  <si>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</si>
  <si>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</si>
  <si>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</si>
  <si>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</si>
  <si>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</si>
  <si>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</si>
  <si>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</si>
  <si>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</si>
  <si>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</si>
  <si>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</si>
  <si>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</si>
  <si>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</si>
  <si>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</si>
  <si>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</si>
  <si>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</si>
  <si>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</si>
  <si>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</si>
  <si>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</si>
  <si>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</si>
  <si>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</si>
  <si>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</si>
  <si>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</si>
  <si>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</si>
  <si>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</si>
  <si>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</si>
  <si>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</si>
  <si>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</si>
  <si>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</si>
  <si>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</si>
  <si>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</si>
  <si>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</si>
  <si>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</si>
  <si>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</si>
  <si>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</si>
  <si>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</si>
  <si>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</si>
  <si>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</si>
  <si>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</si>
  <si>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</si>
  <si>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</si>
  <si>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</si>
  <si>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</si>
  <si>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</si>
  <si>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</si>
  <si>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</si>
  <si>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</si>
  <si>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</si>
  <si>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</si>
  <si>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</si>
  <si>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</si>
  <si>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</si>
  <si>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</si>
  <si>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</si>
  <si>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</si>
  <si>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</si>
  <si>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</si>
  <si>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</si>
  <si>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</si>
  <si>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</si>
  <si>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</si>
  <si>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</si>
  <si>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</si>
  <si>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</si>
  <si>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</si>
  <si>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</si>
  <si>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</si>
  <si>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</si>
  <si>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</si>
  <si>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</si>
  <si>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</si>
  <si>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</si>
  <si>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</si>
  <si>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</si>
  <si>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</si>
  <si>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</si>
  <si>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</si>
  <si>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</si>
  <si>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</si>
  <si>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</si>
  <si>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</si>
  <si>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</si>
  <si>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</si>
  <si>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</si>
  <si>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</si>
  <si>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</si>
  <si>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</si>
  <si>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</si>
  <si>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</si>
  <si>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</si>
  <si>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</si>
  <si>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</si>
  <si>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</si>
  <si>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</si>
  <si>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</si>
  <si>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</si>
  <si>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</si>
  <si>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</si>
  <si>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</si>
  <si>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</si>
  <si>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</si>
  <si>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</si>
  <si>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</si>
  <si>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</si>
  <si>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</si>
  <si>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</si>
  <si>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</si>
  <si>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</si>
  <si>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</si>
  <si>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</si>
  <si>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</si>
  <si>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</si>
  <si>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</si>
  <si>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</si>
  <si>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</si>
  <si>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</si>
  <si>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</si>
  <si>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</si>
  <si>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</si>
  <si>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</si>
  <si>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</si>
  <si>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</si>
  <si>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</si>
  <si>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</si>
  <si>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</si>
  <si>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</si>
  <si>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</si>
  <si>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</si>
  <si>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</si>
  <si>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</si>
  <si>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</si>
  <si>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</si>
  <si>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</si>
  <si>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</si>
  <si>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</si>
  <si>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</si>
  <si>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</si>
  <si>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</si>
  <si>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</si>
  <si>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</si>
  <si>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</si>
  <si>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</si>
  <si>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</si>
  <si>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</si>
  <si>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</si>
  <si>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</si>
  <si>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</si>
  <si>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</si>
  <si>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</si>
  <si>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</si>
  <si>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</si>
  <si>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</si>
  <si>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</si>
  <si>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</si>
  <si>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</si>
  <si>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</si>
  <si>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</si>
  <si>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</si>
  <si>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</si>
  <si>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</si>
  <si>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</si>
  <si>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</si>
  <si>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</si>
  <si>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</si>
  <si>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</si>
  <si>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</si>
  <si>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</si>
  <si>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</si>
  <si>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</si>
  <si>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</si>
  <si>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</si>
  <si>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</si>
  <si>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</si>
  <si>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</si>
  <si>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</si>
  <si>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</si>
  <si>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</si>
  <si>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</si>
  <si>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</si>
  <si>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</si>
  <si>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</si>
  <si>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</si>
  <si>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</si>
  <si>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</si>
  <si>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</si>
  <si>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</si>
  <si>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</si>
  <si>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</si>
  <si>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</si>
  <si>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</si>
  <si>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</si>
  <si>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</si>
  <si>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</si>
  <si>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</si>
  <si>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</si>
  <si>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</si>
  <si>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</si>
  <si>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</si>
  <si>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</si>
  <si>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</si>
  <si>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</si>
  <si>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</si>
  <si>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</si>
  <si>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</si>
  <si>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</si>
  <si>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</si>
  <si>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</si>
  <si>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</si>
  <si>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</si>
  <si>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</si>
  <si>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</si>
  <si>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</si>
  <si>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</si>
  <si>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</si>
  <si>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</si>
  <si>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</si>
  <si>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</si>
  <si>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</si>
  <si>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</si>
  <si>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</si>
  <si>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</si>
  <si>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</si>
  <si>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</si>
  <si>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</si>
  <si>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</si>
  <si>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</si>
  <si>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</si>
  <si>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</si>
  <si>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</si>
  <si>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</si>
  <si>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</si>
  <si>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</si>
  <si>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</si>
  <si>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</si>
  <si>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</si>
  <si>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</si>
  <si>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</si>
  <si>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</si>
  <si>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</si>
  <si>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</si>
  <si>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</si>
  <si>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</si>
  <si>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</si>
  <si>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</si>
  <si>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</si>
  <si>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</si>
  <si>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</si>
  <si>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</si>
  <si>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</si>
  <si>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</si>
  <si>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</si>
  <si>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</si>
  <si>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</si>
  <si>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</si>
  <si>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</si>
  <si>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</si>
  <si>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</si>
  <si>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</si>
  <si>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</si>
  <si>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</si>
  <si>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</si>
  <si>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</si>
  <si>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</si>
  <si>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</si>
  <si>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</si>
  <si>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</si>
  <si>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</si>
  <si>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</si>
  <si>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</si>
  <si>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</si>
  <si>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</si>
  <si>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</si>
  <si>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</si>
  <si>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</si>
  <si>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</si>
  <si>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</si>
  <si>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</si>
  <si>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</si>
  <si>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</si>
  <si>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</si>
  <si>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</si>
  <si>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</si>
  <si>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</si>
  <si>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</si>
  <si>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</si>
  <si>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</si>
  <si>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</si>
  <si>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</si>
  <si>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</si>
  <si>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</si>
  <si>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</si>
  <si>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</si>
  <si>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</si>
  <si>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</si>
  <si>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</si>
  <si>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</si>
  <si>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</si>
  <si>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</si>
  <si>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</si>
  <si>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</si>
  <si>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</si>
  <si>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</si>
  <si>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</si>
  <si>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</si>
  <si>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</si>
  <si>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</si>
  <si>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</si>
  <si>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</si>
  <si>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</si>
  <si>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</si>
  <si>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</si>
  <si>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</si>
  <si>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</si>
  <si>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</si>
  <si>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</si>
  <si>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</si>
  <si>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</si>
  <si>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</si>
  <si>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</si>
  <si>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</si>
  <si>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</si>
  <si>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</si>
  <si>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</si>
  <si>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</si>
  <si>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</si>
  <si>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</si>
  <si>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</si>
  <si>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</si>
  <si>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</si>
  <si>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</si>
  <si>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</si>
  <si>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</si>
  <si>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</si>
  <si>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</si>
  <si>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</si>
  <si>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</si>
  <si>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</si>
  <si>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</si>
  <si>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</si>
  <si>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</si>
  <si>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</si>
  <si>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</si>
  <si>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</si>
  <si>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</si>
  <si>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</si>
  <si>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</si>
  <si>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</si>
  <si>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</si>
  <si>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</si>
  <si>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</si>
  <si>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</si>
  <si>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</si>
  <si>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</si>
  <si>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</si>
  <si>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</si>
  <si>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</si>
  <si>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</si>
  <si>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</si>
  <si>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</si>
  <si>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</si>
  <si>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</si>
  <si>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</si>
  <si>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</si>
  <si>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</si>
  <si>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</si>
  <si>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</si>
  <si>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</si>
  <si>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</si>
  <si>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</si>
  <si>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</si>
  <si>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</si>
  <si>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</si>
  <si>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</si>
  <si>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</si>
  <si>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</si>
  <si>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</si>
  <si>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</si>
  <si>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</si>
  <si>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</si>
  <si>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</si>
  <si>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</si>
  <si>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</si>
  <si>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</si>
  <si>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</si>
  <si>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</si>
  <si>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</si>
  <si>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</si>
  <si>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</si>
  <si>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</si>
  <si>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</si>
  <si>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</si>
  <si>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</si>
  <si>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</si>
  <si>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</si>
  <si>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</si>
  <si>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</si>
  <si>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</si>
  <si>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</si>
  <si>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</si>
  <si>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</si>
  <si>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</si>
  <si>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</si>
  <si>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</si>
  <si>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</si>
  <si>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</si>
  <si>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</si>
  <si>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</si>
  <si>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</si>
  <si>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</si>
  <si>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</si>
  <si>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</si>
  <si>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</si>
  <si>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</si>
  <si>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</si>
  <si>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</si>
  <si>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</si>
  <si>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</si>
  <si>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</si>
  <si>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</si>
  <si>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</si>
  <si>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</si>
  <si>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</si>
  <si>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</si>
  <si>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</si>
  <si>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</si>
  <si>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</si>
  <si>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</si>
  <si>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</si>
  <si>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</si>
  <si>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</si>
  <si>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</si>
  <si>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</si>
  <si>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</si>
  <si>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</si>
  <si>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</si>
  <si>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</si>
  <si>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</si>
  <si>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</si>
  <si>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</si>
  <si>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</si>
  <si>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</si>
  <si>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</si>
  <si>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</si>
  <si>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</si>
  <si>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</si>
  <si>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</si>
  <si>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</si>
  <si>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</si>
  <si>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</si>
  <si>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</si>
  <si>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</si>
  <si>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</si>
  <si>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</si>
  <si>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</si>
  <si>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</si>
  <si>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</si>
  <si>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</si>
  <si>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</si>
  <si>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</si>
  <si>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</si>
  <si>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</si>
  <si>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</si>
  <si>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</si>
  <si>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</si>
  <si>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</si>
  <si>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</si>
  <si>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</si>
  <si>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</si>
  <si>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</si>
  <si>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</si>
  <si>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</si>
  <si>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</si>
  <si>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</si>
  <si>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</si>
  <si>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</si>
  <si>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</si>
  <si>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</si>
  <si>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</si>
  <si>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</si>
  <si>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</si>
  <si>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</si>
  <si>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</si>
  <si>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</si>
  <si>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</si>
  <si>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</si>
  <si>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</si>
  <si>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</si>
  <si>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</si>
  <si>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</si>
  <si>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</si>
  <si>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</si>
  <si>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</si>
  <si>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</si>
  <si>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</si>
  <si>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</si>
  <si>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</si>
  <si>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</si>
  <si>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</si>
  <si>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</si>
  <si>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</si>
  <si>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</si>
  <si>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</si>
  <si>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</si>
  <si>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</si>
  <si>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</si>
  <si>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</si>
  <si>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</si>
  <si>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</si>
  <si>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</si>
  <si>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</si>
  <si>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</si>
  <si>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</si>
  <si>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</si>
  <si>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</si>
  <si>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</si>
  <si>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</si>
  <si>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</si>
  <si>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</si>
  <si>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</si>
  <si>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</si>
  <si>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</si>
  <si>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</si>
  <si>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</si>
  <si>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</si>
  <si>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</si>
  <si>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</si>
  <si>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</si>
  <si>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</si>
  <si>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</si>
  <si>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</si>
  <si>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</si>
  <si>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</si>
  <si>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</si>
  <si>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</si>
  <si>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</si>
  <si>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</si>
  <si>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</si>
  <si>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</si>
  <si>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</si>
  <si>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</si>
  <si>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</si>
  <si>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</si>
  <si>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</si>
  <si>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</si>
  <si>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</si>
  <si>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</si>
  <si>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</si>
  <si>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</si>
  <si>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</si>
  <si>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</si>
  <si>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</si>
  <si>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</si>
  <si>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</si>
  <si>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</si>
  <si>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</si>
  <si>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</si>
  <si>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</si>
  <si>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</si>
  <si>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</si>
  <si>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</si>
  <si>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</si>
  <si>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</si>
  <si>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</si>
  <si>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</si>
  <si>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</si>
  <si>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</si>
  <si>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</si>
  <si>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</si>
  <si>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</si>
  <si>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</si>
  <si>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</si>
  <si>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</si>
  <si>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</si>
  <si>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</si>
  <si>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</si>
  <si>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</si>
  <si>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</si>
  <si>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</si>
  <si>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</si>
  <si>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</si>
  <si>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</si>
  <si>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</si>
  <si>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</si>
  <si>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</si>
  <si>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</si>
  <si>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</si>
  <si>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</si>
  <si>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</si>
  <si>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</si>
  <si>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</si>
  <si>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</si>
  <si>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</si>
  <si>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</si>
  <si>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</si>
  <si>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</si>
  <si>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</si>
  <si>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</si>
  <si>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</si>
  <si>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</si>
  <si>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</si>
  <si>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</si>
  <si>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</si>
  <si>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</si>
  <si>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</si>
  <si>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</si>
  <si>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</si>
  <si>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</si>
  <si>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</si>
  <si>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</si>
  <si>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</si>
  <si>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</si>
  <si>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</si>
  <si>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</si>
  <si>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</si>
  <si>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</si>
  <si>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</si>
  <si>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</si>
  <si>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</si>
  <si>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</si>
  <si>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</si>
  <si>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</si>
  <si>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</si>
  <si>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</si>
  <si>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</si>
  <si>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</si>
  <si>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</si>
  <si>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</si>
  <si>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</si>
  <si>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</si>
  <si>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</si>
  <si>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</si>
  <si>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</si>
  <si>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</si>
  <si>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</si>
  <si>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</si>
  <si>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</si>
  <si>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</si>
  <si>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</si>
  <si>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</si>
  <si>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</si>
  <si>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</si>
  <si>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</si>
  <si>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</si>
  <si>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</si>
  <si>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</si>
  <si>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</si>
  <si>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</si>
  <si>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</si>
  <si>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</si>
  <si>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</si>
  <si>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</si>
  <si>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</si>
  <si>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</si>
  <si>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</si>
  <si>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</si>
  <si>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</si>
  <si>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</si>
  <si>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</si>
  <si>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</si>
  <si>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</si>
  <si>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</si>
  <si>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</si>
  <si>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</si>
  <si>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</si>
  <si>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</si>
  <si>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</si>
  <si>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</si>
  <si>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</si>
  <si>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</si>
  <si>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</si>
  <si>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</si>
  <si>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</si>
  <si>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</si>
  <si>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</si>
  <si>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</si>
  <si>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</si>
  <si>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</si>
  <si>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</si>
  <si>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</si>
  <si>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</si>
  <si>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</si>
  <si>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</si>
  <si>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</si>
  <si>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</si>
  <si>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</si>
  <si>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</si>
  <si>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</si>
  <si>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</si>
  <si>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</si>
  <si>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</si>
  <si>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</si>
  <si>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</si>
  <si>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</si>
  <si>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</si>
  <si>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</si>
  <si>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</si>
  <si>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</si>
  <si>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</si>
  <si>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</si>
  <si>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</si>
  <si>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</si>
  <si>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</si>
  <si>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</si>
  <si>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</si>
  <si>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</si>
  <si>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</si>
  <si>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</si>
  <si>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</si>
  <si>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</si>
  <si>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</si>
  <si>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</si>
  <si>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</si>
  <si>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</si>
  <si>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</si>
  <si>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</si>
  <si>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</si>
  <si>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</si>
  <si>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</si>
  <si>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</si>
  <si>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</si>
  <si>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</si>
  <si>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</si>
  <si>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</si>
  <si>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</si>
  <si>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</si>
  <si>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</si>
  <si>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</si>
  <si>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</si>
  <si>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</si>
  <si>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</si>
  <si>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</si>
  <si>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</si>
  <si>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</si>
  <si>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</si>
  <si>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</si>
  <si>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</si>
  <si>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</si>
  <si>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</si>
  <si>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</si>
  <si>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</si>
  <si>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</si>
  <si>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</si>
  <si>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</si>
  <si>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</si>
  <si>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</si>
  <si>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</si>
  <si>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</si>
  <si>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</si>
  <si>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</si>
  <si>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</si>
  <si>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</si>
  <si>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</si>
  <si>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</si>
  <si>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</si>
  <si>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</si>
  <si>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</si>
  <si>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</si>
  <si>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</si>
  <si>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</si>
  <si>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</si>
  <si>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</si>
  <si>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</si>
  <si>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</si>
  <si>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</si>
  <si>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</si>
  <si>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</si>
  <si>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</si>
  <si>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</si>
  <si>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</si>
  <si>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</si>
  <si>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</si>
  <si>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</si>
  <si>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</si>
  <si>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</si>
  <si>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</si>
  <si>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</si>
  <si>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</si>
  <si>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</si>
  <si>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</si>
  <si>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</si>
  <si>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</si>
  <si>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</si>
  <si>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</si>
  <si>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</si>
  <si>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</si>
  <si>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</si>
  <si>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</si>
  <si>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</si>
  <si>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</si>
  <si>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</si>
  <si>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</si>
  <si>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</si>
  <si>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</si>
  <si>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</si>
  <si>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</si>
  <si>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</si>
  <si>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</si>
  <si>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</si>
  <si>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</si>
  <si>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</si>
  <si>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</si>
  <si>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</si>
  <si>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</si>
  <si>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</si>
  <si>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</si>
  <si>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</si>
  <si>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</si>
  <si>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</si>
  <si>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</si>
  <si>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</si>
  <si>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</si>
  <si>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</si>
  <si>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</si>
  <si>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</si>
  <si>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</si>
  <si>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</si>
  <si>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</si>
  <si>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</si>
  <si>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</si>
  <si>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</si>
  <si>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</si>
  <si>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</si>
  <si>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</si>
  <si>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</si>
  <si>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</si>
  <si>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</si>
  <si>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</si>
  <si>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</si>
  <si>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</si>
  <si>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</si>
  <si>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</si>
  <si>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</si>
  <si>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</si>
  <si>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</si>
  <si>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</si>
  <si>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</si>
  <si>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</si>
  <si>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</si>
  <si>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</si>
  <si>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</si>
  <si>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</si>
  <si>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</si>
  <si>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</si>
  <si>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</si>
  <si>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</si>
  <si>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</si>
  <si>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</si>
  <si>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</si>
  <si>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</si>
  <si>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</si>
  <si>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</si>
  <si>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</si>
  <si>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</si>
  <si>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</si>
  <si>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</si>
  <si>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</si>
  <si>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</si>
  <si>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</si>
  <si>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</si>
  <si>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</si>
  <si>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</si>
  <si>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</si>
  <si>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</si>
  <si>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</si>
  <si>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</si>
  <si>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</si>
  <si>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</si>
  <si>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</si>
  <si>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</si>
  <si>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</si>
  <si>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</si>
  <si>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</si>
  <si>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</si>
  <si>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</si>
  <si>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</si>
  <si>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</si>
  <si>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</si>
  <si>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</si>
  <si>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</si>
  <si>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</si>
  <si>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</si>
  <si>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</si>
  <si>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</si>
  <si>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</si>
  <si>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</si>
  <si>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</si>
  <si>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</si>
  <si>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</si>
  <si>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</si>
  <si>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</si>
  <si>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</si>
  <si>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</si>
  <si>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</si>
  <si>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</si>
  <si>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</si>
  <si>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</si>
  <si>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</si>
  <si>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</si>
  <si>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</si>
  <si>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</si>
  <si>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</si>
  <si>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</si>
  <si>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</si>
  <si>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</si>
  <si>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</si>
  <si>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</si>
  <si>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</si>
  <si>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</si>
  <si>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</si>
  <si>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</si>
  <si>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</si>
  <si>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</si>
  <si>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</si>
  <si>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</si>
  <si>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</si>
  <si>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</si>
  <si>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</si>
  <si>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</si>
  <si>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</si>
  <si>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</si>
  <si>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</si>
  <si>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</si>
  <si>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</si>
  <si>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</si>
  <si>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</si>
  <si>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</si>
  <si>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</si>
  <si>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</si>
  <si>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</si>
  <si>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</si>
  <si>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</si>
  <si>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</si>
  <si>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</si>
  <si>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</si>
  <si>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</si>
  <si>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</si>
  <si>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</si>
  <si>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</si>
  <si>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</si>
  <si>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</si>
  <si>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</si>
  <si>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</si>
  <si>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</si>
  <si>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</si>
  <si>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</si>
  <si>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</si>
  <si>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</si>
  <si>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</si>
  <si>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</si>
  <si>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</si>
  <si>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</si>
  <si>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</si>
  <si>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</si>
  <si>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</si>
  <si>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</si>
  <si>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</si>
  <si>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</si>
  <si>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</si>
  <si>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</si>
  <si>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</si>
  <si>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</si>
  <si>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</si>
  <si>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</si>
  <si>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</si>
  <si>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</si>
  <si>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</si>
  <si>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</si>
  <si>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</si>
  <si>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</si>
  <si>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</si>
  <si>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</si>
  <si>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</si>
  <si>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</si>
  <si>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</si>
  <si>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</si>
  <si>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</si>
  <si>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</si>
  <si>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</si>
  <si>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</si>
  <si>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</si>
  <si>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</si>
  <si>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</si>
  <si>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</si>
  <si>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</si>
  <si>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</si>
  <si>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</si>
  <si>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</si>
  <si>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</si>
  <si>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</si>
  <si>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</si>
  <si>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</si>
  <si>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</si>
  <si>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</si>
  <si>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</si>
  <si>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</si>
  <si>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</si>
  <si>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</si>
  <si>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</si>
  <si>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</si>
  <si>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</si>
  <si>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</si>
  <si>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</si>
  <si>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</si>
  <si>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</si>
  <si>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</si>
  <si>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</si>
  <si>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</si>
  <si>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</si>
  <si>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</si>
  <si>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</si>
  <si>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</si>
  <si>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</si>
  <si>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</si>
  <si>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</si>
  <si>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</si>
  <si>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</si>
  <si>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</si>
  <si>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</si>
  <si>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</si>
  <si>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</si>
  <si>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</si>
  <si>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</si>
  <si>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</si>
  <si>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</si>
  <si>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</si>
  <si>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</si>
  <si>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</si>
  <si>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</si>
  <si>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</si>
  <si>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</si>
  <si>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</si>
  <si>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</si>
  <si>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</si>
  <si>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</si>
  <si>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</si>
  <si>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</si>
  <si>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</si>
  <si>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</si>
  <si>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</si>
  <si>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</si>
  <si>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</si>
  <si>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</si>
  <si>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</si>
  <si>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</si>
  <si>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</si>
  <si>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</si>
  <si>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</si>
  <si>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</si>
  <si>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</si>
  <si>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</si>
  <si>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</si>
  <si>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</si>
  <si>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</si>
  <si>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</si>
  <si>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</si>
  <si>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</si>
  <si>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</si>
  <si>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</si>
  <si>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</si>
  <si>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</si>
  <si>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</si>
  <si>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</si>
  <si>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</si>
  <si>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</si>
  <si>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</si>
  <si>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</si>
  <si>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</si>
  <si>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</si>
  <si>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</si>
  <si>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</si>
  <si>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</si>
  <si>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</si>
  <si>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</si>
  <si>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</si>
  <si>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</si>
  <si>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</si>
  <si>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</si>
  <si>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</si>
  <si>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</si>
  <si>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</si>
  <si>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</si>
  <si>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</si>
  <si>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</si>
  <si>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</si>
  <si>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</si>
  <si>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</si>
  <si>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</si>
  <si>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</si>
  <si>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</si>
  <si>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</si>
  <si>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</si>
  <si>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</si>
  <si>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</si>
  <si>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</si>
  <si>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</si>
  <si>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</si>
  <si>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</si>
  <si>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</si>
  <si>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</si>
  <si>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</si>
  <si>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</si>
  <si>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</si>
  <si>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</si>
  <si>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</si>
  <si>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</si>
  <si>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</si>
  <si>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</si>
  <si>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</si>
  <si>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</si>
  <si>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</si>
  <si>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</si>
  <si>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</si>
  <si>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</si>
  <si>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</si>
  <si>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</si>
  <si>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</si>
  <si>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</si>
  <si>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</si>
  <si>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</si>
  <si>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</si>
  <si>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</si>
  <si>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</si>
  <si>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</si>
  <si>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</si>
  <si>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</si>
  <si>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</si>
  <si>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</si>
  <si>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</si>
  <si>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</si>
  <si>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</si>
  <si>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</si>
  <si>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</si>
  <si>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</si>
  <si>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</si>
  <si>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</si>
  <si>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</si>
  <si>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</si>
  <si>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</si>
  <si>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</si>
  <si>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</si>
  <si>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</si>
  <si>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</si>
  <si>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</si>
  <si>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</si>
  <si>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</si>
  <si>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</si>
  <si>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</si>
  <si>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</si>
  <si>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</si>
  <si>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</si>
  <si>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</si>
  <si>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</si>
  <si>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</si>
  <si>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</si>
  <si>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</si>
  <si>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</si>
  <si>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</si>
  <si>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</si>
  <si>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</si>
  <si>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</si>
  <si>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</si>
  <si>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</si>
  <si>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</si>
  <si>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</si>
  <si>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</si>
  <si>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</si>
  <si>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</si>
  <si>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</si>
  <si>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</si>
  <si>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</si>
  <si>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</si>
  <si>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</si>
  <si>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</si>
  <si>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</si>
  <si>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</si>
  <si>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</si>
  <si>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</si>
  <si>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</si>
  <si>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</si>
  <si>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</si>
  <si>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</si>
  <si>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</si>
  <si>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</si>
  <si>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</si>
  <si>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</si>
  <si>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</si>
  <si>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</si>
  <si>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</si>
  <si>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</si>
  <si>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</si>
  <si>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</si>
  <si>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</si>
  <si>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</si>
  <si>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</si>
  <si>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</si>
  <si>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</si>
  <si>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</si>
  <si>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</si>
  <si>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</si>
  <si>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</si>
  <si>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</si>
  <si>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</si>
  <si>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</si>
  <si>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</si>
  <si>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</si>
  <si>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</si>
  <si>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</si>
  <si>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</si>
  <si>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</si>
  <si>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</si>
  <si>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</si>
  <si>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</si>
  <si>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</si>
  <si>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</si>
  <si>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</si>
  <si>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</si>
  <si>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</si>
  <si>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</si>
  <si>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</si>
  <si>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</si>
  <si>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</si>
  <si>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</si>
  <si>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</si>
  <si>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</si>
  <si>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</si>
  <si>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</si>
  <si>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</si>
  <si>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</si>
  <si>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</si>
  <si>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</si>
  <si>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</si>
  <si>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</si>
  <si>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</si>
  <si>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</si>
  <si>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</si>
  <si>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</si>
  <si>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</si>
  <si>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</si>
  <si>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</si>
  <si>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</si>
  <si>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</si>
  <si>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</si>
  <si>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</si>
  <si>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</si>
  <si>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</si>
  <si>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</si>
  <si>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</si>
  <si>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</si>
  <si>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</si>
  <si>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</si>
  <si>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</si>
  <si>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</si>
  <si>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</si>
  <si>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</si>
  <si>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</si>
  <si>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</si>
  <si>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</si>
  <si>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</si>
  <si>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</si>
  <si>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</si>
  <si>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</si>
  <si>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</si>
  <si>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</si>
  <si>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</si>
  <si>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</si>
  <si>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</si>
  <si>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</si>
  <si>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</si>
  <si>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</si>
  <si>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</si>
  <si>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</si>
  <si>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</si>
  <si>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</si>
  <si>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</si>
  <si>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</si>
  <si>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</si>
  <si>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</si>
  <si>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</si>
  <si>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</si>
  <si>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</si>
  <si>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</si>
  <si>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</si>
  <si>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</si>
  <si>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</si>
  <si>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</si>
  <si>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</si>
  <si>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</si>
  <si>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</si>
  <si>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</si>
  <si>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</si>
  <si>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</si>
  <si>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</si>
  <si>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</si>
  <si>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</si>
  <si>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</si>
  <si>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</si>
  <si>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</si>
  <si>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</si>
  <si>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</si>
  <si>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</si>
  <si>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</si>
  <si>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</si>
  <si>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</si>
  <si>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</si>
  <si>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</si>
  <si>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</si>
  <si>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</si>
  <si>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</si>
  <si>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</si>
  <si>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</si>
  <si>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</si>
  <si>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</si>
  <si>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</si>
  <si>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</si>
  <si>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</si>
  <si>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</si>
  <si>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</si>
  <si>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</si>
  <si>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</si>
  <si>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</si>
  <si>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</si>
  <si>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</si>
  <si>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</si>
  <si>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</si>
  <si>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</si>
  <si>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</si>
  <si>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</si>
  <si>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</si>
  <si>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</si>
  <si>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</si>
  <si>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</si>
  <si>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</si>
  <si>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</si>
  <si>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</si>
  <si>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</si>
  <si>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</si>
  <si>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</si>
  <si>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</si>
  <si>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</si>
  <si>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</si>
  <si>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</si>
  <si>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</si>
  <si>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</si>
  <si>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</si>
  <si>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</si>
  <si>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</si>
  <si>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</si>
  <si>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</si>
  <si>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</si>
  <si>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</si>
  <si>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</si>
  <si>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</si>
  <si>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</si>
  <si>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</si>
  <si>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</si>
  <si>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</si>
  <si>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</si>
  <si>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</si>
  <si>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</si>
  <si>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</si>
  <si>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</si>
  <si>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</si>
  <si>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</si>
  <si>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</si>
  <si>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</si>
  <si>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</si>
  <si>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</si>
  <si>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</si>
  <si>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</si>
  <si>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</si>
  <si>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</si>
  <si>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</si>
  <si>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</si>
  <si>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</si>
  <si>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</si>
  <si>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</si>
  <si>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</si>
  <si>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</si>
  <si>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</si>
  <si>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</si>
  <si>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</si>
  <si>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</si>
  <si>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</si>
  <si>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</si>
  <si>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</si>
  <si>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</si>
  <si>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</si>
  <si>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</si>
  <si>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</si>
  <si>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</si>
  <si>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</si>
  <si>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</si>
  <si>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</si>
  <si>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</si>
  <si>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</si>
  <si>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</si>
  <si>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</si>
  <si>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</si>
  <si>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</si>
  <si>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</si>
  <si>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</si>
  <si>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</si>
  <si>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</si>
  <si>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</si>
  <si>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</si>
  <si>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</si>
  <si>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</si>
  <si>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</si>
  <si>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</si>
  <si>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</si>
  <si>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</si>
  <si>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</si>
  <si>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</si>
  <si>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</si>
  <si>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</si>
  <si>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</si>
  <si>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</si>
  <si>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</si>
  <si>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</si>
  <si>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</si>
  <si>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</si>
  <si>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</si>
  <si>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</si>
  <si>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</si>
  <si>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</si>
  <si>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</si>
  <si>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</si>
  <si>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</si>
  <si>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</si>
  <si>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</si>
  <si>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</si>
  <si>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</si>
  <si>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</si>
  <si>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</si>
  <si>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</si>
  <si>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</si>
  <si>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</si>
  <si>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</si>
  <si>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</si>
  <si>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</si>
  <si>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</si>
  <si>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</si>
  <si>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</si>
  <si>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</si>
  <si>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</si>
  <si>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</si>
  <si>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</si>
  <si>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</si>
  <si>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</si>
  <si>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</si>
  <si>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</si>
  <si>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</si>
  <si>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</si>
  <si>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</si>
  <si>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</si>
  <si>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</si>
  <si>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</si>
  <si>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</si>
  <si>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</si>
  <si>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</si>
  <si>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</si>
  <si>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</si>
  <si>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</si>
  <si>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</si>
  <si>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</si>
  <si>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</si>
  <si>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</si>
  <si>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</si>
  <si>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</si>
  <si>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</si>
  <si>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</si>
  <si>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</si>
  <si>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</si>
  <si>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</si>
  <si>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</si>
  <si>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</si>
  <si>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</si>
  <si>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</si>
  <si>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</si>
  <si>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</si>
  <si>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</si>
  <si>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</si>
  <si>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</si>
  <si>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</si>
  <si>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</si>
  <si>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</si>
  <si>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</si>
  <si>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</si>
  <si>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</si>
  <si>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</si>
  <si>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</si>
  <si>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</si>
  <si>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</si>
  <si>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</si>
  <si>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</si>
  <si>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</si>
  <si>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</si>
  <si>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</si>
  <si>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</si>
  <si>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</si>
  <si>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</si>
  <si>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</si>
  <si>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</si>
  <si>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</si>
  <si>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</si>
  <si>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</si>
  <si>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</si>
  <si>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</si>
  <si>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</si>
  <si>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</si>
  <si>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</si>
  <si>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</si>
  <si>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</si>
  <si>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</si>
  <si>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</si>
  <si>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</si>
  <si>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</si>
  <si>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</si>
  <si>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</si>
  <si>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</si>
  <si>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</si>
  <si>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</si>
  <si>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</si>
  <si>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</si>
  <si>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</si>
  <si>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</si>
  <si>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</si>
  <si>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</si>
  <si>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</si>
  <si>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</si>
  <si>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</si>
  <si>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</si>
  <si>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</si>
  <si>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</si>
  <si>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</si>
  <si>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</si>
  <si>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</si>
  <si>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</si>
  <si>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</si>
  <si>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</si>
  <si>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</si>
  <si>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</si>
  <si>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</si>
  <si>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</si>
  <si>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</si>
  <si>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</si>
  <si>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</si>
  <si>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</si>
  <si>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</si>
  <si>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</si>
  <si>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</si>
  <si>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</si>
  <si>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</si>
  <si>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</si>
  <si>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</si>
  <si>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</si>
  <si>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</si>
  <si>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</si>
  <si>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</si>
  <si>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</si>
  <si>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</si>
  <si>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</si>
  <si>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</si>
  <si>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</si>
  <si>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</si>
  <si>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</si>
  <si>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</si>
  <si>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</si>
  <si>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</si>
  <si>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</si>
  <si>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</si>
  <si>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</si>
  <si>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</si>
  <si>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</si>
  <si>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</si>
  <si>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</si>
  <si>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</si>
  <si>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</si>
  <si>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</si>
  <si>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</si>
  <si>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</si>
  <si>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</si>
  <si>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</si>
  <si>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</si>
  <si>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</si>
  <si>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</si>
  <si>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</si>
  <si>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</si>
  <si>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</si>
  <si>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</si>
  <si>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</si>
  <si>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</si>
  <si>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</si>
  <si>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</si>
  <si>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</si>
  <si>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</si>
  <si>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</si>
  <si>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</si>
  <si>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</si>
  <si>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</si>
  <si>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</si>
  <si>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</si>
  <si>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</si>
  <si>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</si>
  <si>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</si>
  <si>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</si>
  <si>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</si>
  <si>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</si>
  <si>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</si>
  <si>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</si>
  <si>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</si>
  <si>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</si>
  <si>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</si>
  <si>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</si>
  <si>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</si>
  <si>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</si>
  <si>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</si>
  <si>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</si>
  <si>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</si>
  <si>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</si>
  <si>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</si>
  <si>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</si>
  <si>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</si>
  <si>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</si>
  <si>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</si>
  <si>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</si>
  <si>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</si>
  <si>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</si>
  <si>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</si>
  <si>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</si>
  <si>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</si>
  <si>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</si>
  <si>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</si>
  <si>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</si>
  <si>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</si>
  <si>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</si>
  <si>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</si>
  <si>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</si>
  <si>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</si>
  <si>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</si>
  <si>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</si>
  <si>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</si>
  <si>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</si>
  <si>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</si>
  <si>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</si>
  <si>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</si>
  <si>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</si>
  <si>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</si>
  <si>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</si>
  <si>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</si>
  <si>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</si>
  <si>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</si>
  <si>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</si>
  <si>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</si>
  <si>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</si>
  <si>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</si>
  <si>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</si>
  <si>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</si>
  <si>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</si>
  <si>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</si>
  <si>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</si>
  <si>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</si>
  <si>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</si>
  <si>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</si>
  <si>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</si>
  <si>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</si>
  <si>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</si>
  <si>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</si>
  <si>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</si>
  <si>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</si>
  <si>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</si>
  <si>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</si>
  <si>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</si>
  <si>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</si>
  <si>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</si>
  <si>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</si>
  <si>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</si>
  <si>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</si>
  <si>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</si>
  <si>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</si>
  <si>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</si>
  <si>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</si>
  <si>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</si>
  <si>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</si>
  <si>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</si>
  <si>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</si>
  <si>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</si>
  <si>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</si>
  <si>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</si>
  <si>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</si>
  <si>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</si>
  <si>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</si>
  <si>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</si>
  <si>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</si>
  <si>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</si>
  <si>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</si>
  <si>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</si>
  <si>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</si>
  <si>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</si>
  <si>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</si>
  <si>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</si>
  <si>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</si>
  <si>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</si>
  <si>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</si>
  <si>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</si>
  <si>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</si>
  <si>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</si>
  <si>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</si>
  <si>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</si>
  <si>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</si>
  <si>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</si>
  <si>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</si>
  <si>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</si>
  <si>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</si>
  <si>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</si>
  <si>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</si>
  <si>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</si>
  <si>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</si>
  <si>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</si>
  <si>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</si>
  <si>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</si>
  <si>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</si>
  <si>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</si>
  <si>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</si>
  <si>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</si>
  <si>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</si>
  <si>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</si>
  <si>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</si>
  <si>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</si>
  <si>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</si>
  <si>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</si>
  <si>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</si>
  <si>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</si>
  <si>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</si>
  <si>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</si>
  <si>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</si>
  <si>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</si>
  <si>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</si>
  <si>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</si>
  <si>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</si>
  <si>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</si>
  <si>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</si>
  <si>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</si>
  <si>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</si>
  <si>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</si>
  <si>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</si>
  <si>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</si>
  <si>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</si>
  <si>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</si>
  <si>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</si>
  <si>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</si>
  <si>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</si>
  <si>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</si>
  <si>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</si>
  <si>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</si>
  <si>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</si>
  <si>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</si>
  <si>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</si>
  <si>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</si>
  <si>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</si>
  <si>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</si>
  <si>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</si>
  <si>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</si>
  <si>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</si>
  <si>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</si>
  <si>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</si>
  <si>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</si>
  <si>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</si>
  <si>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</si>
  <si>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</si>
  <si>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</si>
  <si>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</si>
  <si>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</si>
  <si>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</si>
  <si>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</si>
  <si>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</si>
  <si>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</si>
  <si>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</si>
  <si>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</si>
  <si>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</si>
  <si>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</si>
  <si>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</si>
  <si>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</si>
  <si>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</si>
  <si>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</si>
  <si>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</si>
  <si>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</si>
  <si>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</si>
  <si>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</si>
  <si>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</si>
  <si>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</si>
  <si>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</si>
  <si>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</si>
  <si>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</si>
  <si>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</si>
  <si>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</si>
  <si>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</si>
  <si>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</si>
  <si>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</si>
  <si>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</si>
  <si>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</si>
  <si>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</si>
  <si>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</si>
  <si>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</si>
  <si>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</si>
  <si>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</si>
  <si>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</si>
  <si>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</si>
  <si>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</si>
  <si>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</si>
  <si>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</si>
  <si>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</si>
  <si>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</si>
  <si>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</si>
  <si>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</si>
  <si>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</si>
  <si>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</si>
  <si>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</si>
  <si>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</si>
  <si>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</si>
  <si>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</si>
  <si>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</si>
  <si>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</si>
  <si>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</si>
  <si>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</si>
  <si>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</si>
  <si>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</si>
  <si>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</si>
  <si>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</si>
  <si>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</si>
  <si>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</si>
  <si>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</si>
  <si>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</si>
  <si>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</si>
  <si>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</si>
  <si>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</si>
  <si>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</si>
  <si>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</si>
  <si>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</si>
  <si>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</si>
  <si>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</si>
  <si>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</si>
  <si>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</si>
  <si>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</si>
  <si>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</si>
  <si>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</si>
  <si>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</si>
  <si>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</si>
  <si>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</si>
  <si>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</si>
  <si>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</si>
  <si>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</si>
  <si>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</si>
  <si>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</si>
  <si>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</si>
  <si>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</si>
  <si>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</si>
  <si>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</si>
  <si>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</si>
  <si>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</si>
  <si>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</si>
  <si>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</si>
  <si>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</si>
  <si>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</si>
  <si>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</si>
  <si>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</si>
  <si>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</si>
  <si>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</si>
  <si>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</si>
  <si>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</si>
  <si>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</si>
  <si>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</si>
  <si>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</si>
  <si>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</si>
  <si>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</si>
  <si>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</si>
  <si>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</si>
  <si>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</si>
  <si>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</si>
  <si>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</si>
  <si>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</si>
  <si>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</si>
  <si>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</si>
  <si>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</si>
  <si>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</si>
  <si>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</si>
  <si>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</si>
  <si>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</si>
  <si>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</si>
  <si>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</si>
  <si>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</si>
  <si>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</si>
  <si>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</si>
  <si>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</si>
  <si>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</si>
  <si>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</si>
  <si>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</si>
  <si>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</si>
  <si>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</si>
  <si>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</si>
  <si>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</si>
  <si>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</si>
  <si>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</si>
  <si>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</si>
  <si>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</si>
  <si>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</si>
  <si>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</si>
  <si>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</si>
  <si>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</si>
  <si>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</si>
  <si>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</si>
  <si>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</si>
  <si>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</si>
  <si>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</si>
  <si>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</si>
  <si>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</si>
  <si>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</si>
  <si>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</si>
  <si>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</si>
  <si>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</si>
  <si>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</si>
  <si>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</si>
  <si>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</si>
  <si>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</si>
  <si>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</si>
  <si>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</si>
  <si>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</si>
  <si>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</si>
  <si>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</si>
  <si>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</si>
  <si>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</si>
  <si>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</si>
  <si>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</si>
  <si>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</si>
  <si>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</si>
  <si>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</si>
  <si>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</si>
  <si>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</si>
  <si>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</si>
  <si>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</si>
  <si>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</si>
  <si>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</si>
  <si>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</si>
  <si>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</si>
  <si>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</si>
  <si>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</si>
  <si>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</si>
  <si>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</si>
  <si>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</si>
  <si>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</si>
  <si>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</si>
  <si>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</si>
  <si>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</si>
  <si>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</si>
  <si>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</si>
  <si>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</si>
  <si>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</si>
  <si>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</si>
  <si>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</si>
  <si>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</si>
  <si>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</si>
  <si>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</si>
  <si>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</si>
  <si>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</si>
  <si>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</si>
  <si>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</si>
  <si>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</si>
  <si>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</si>
  <si>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</si>
  <si>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</si>
  <si>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</si>
  <si>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</si>
  <si>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</si>
  <si>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</si>
  <si>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</si>
  <si>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</si>
  <si>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</si>
  <si>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</si>
  <si>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</si>
  <si>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</si>
  <si>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</si>
  <si>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</si>
  <si>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</si>
  <si>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</si>
  <si>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</si>
  <si>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</si>
  <si>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</si>
  <si>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</si>
  <si>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</si>
  <si>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</si>
  <si>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</si>
  <si>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</si>
  <si>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</si>
  <si>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</si>
  <si>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</si>
  <si>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</si>
  <si>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</si>
  <si>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</si>
  <si>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</si>
  <si>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</si>
  <si>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</si>
  <si>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</si>
  <si>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</si>
  <si>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</si>
  <si>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</si>
  <si>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</si>
  <si>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</si>
  <si>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</si>
  <si>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</si>
  <si>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</si>
  <si>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</si>
  <si>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</si>
  <si>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</si>
  <si>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</si>
  <si>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</si>
  <si>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</si>
  <si>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</si>
  <si>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</si>
  <si>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</si>
  <si>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</si>
  <si>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</si>
  <si>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</si>
  <si>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</si>
  <si>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</si>
  <si>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</si>
  <si>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</si>
  <si>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</si>
  <si>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</si>
  <si>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</si>
  <si>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</si>
  <si>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</si>
  <si>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</si>
  <si>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</si>
  <si>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</si>
  <si>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</si>
  <si>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</si>
  <si>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</si>
  <si>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</si>
  <si>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</si>
  <si>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</si>
  <si>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</si>
  <si>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</si>
  <si>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</si>
  <si>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</si>
  <si>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</si>
  <si>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</si>
  <si>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</si>
  <si>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</si>
  <si>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</si>
  <si>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</si>
  <si>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</si>
  <si>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</si>
  <si>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</si>
  <si>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</si>
  <si>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</si>
  <si>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</si>
  <si>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</si>
  <si>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</si>
  <si>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</si>
  <si>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</si>
  <si>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</si>
  <si>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</si>
  <si>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</si>
  <si>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</si>
  <si>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</si>
  <si>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</si>
  <si>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</si>
  <si>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</si>
  <si>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</si>
  <si>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</si>
  <si>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</si>
  <si>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</si>
  <si>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</si>
  <si>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</si>
  <si>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</si>
  <si>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</si>
  <si>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</si>
  <si>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</si>
  <si>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</si>
  <si>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</si>
  <si>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</si>
  <si>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</si>
  <si>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</si>
  <si>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</si>
  <si>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</si>
  <si>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</si>
  <si>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</si>
  <si>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</si>
  <si>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</si>
  <si>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</si>
  <si>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</si>
  <si>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</si>
  <si>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</si>
  <si>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</si>
  <si>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</si>
  <si>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</si>
  <si>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</si>
  <si>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</si>
  <si>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</si>
  <si>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</si>
  <si>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</si>
  <si>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</si>
  <si>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</si>
  <si>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</si>
  <si>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</si>
  <si>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</si>
  <si>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</si>
  <si>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</si>
  <si>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</si>
  <si>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</si>
  <si>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</si>
  <si>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</si>
  <si>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</si>
  <si>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</si>
  <si>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</si>
  <si>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</si>
  <si>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</si>
  <si>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</si>
  <si>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</si>
  <si>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</si>
  <si>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</si>
  <si>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</si>
  <si>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</si>
  <si>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</si>
  <si>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</si>
  <si>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</si>
  <si>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</si>
  <si>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</si>
  <si>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</si>
  <si>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</si>
  <si>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</si>
  <si>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</si>
  <si>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</si>
  <si>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</si>
  <si>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</si>
  <si>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</si>
  <si>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</si>
  <si>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</si>
  <si>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</si>
  <si>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</si>
  <si>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</si>
  <si>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</si>
  <si>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</si>
  <si>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</si>
  <si>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</si>
  <si>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</si>
  <si>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</si>
  <si>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</si>
  <si>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</si>
  <si>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</si>
  <si>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</si>
  <si>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</si>
  <si>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</si>
  <si>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</si>
  <si>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</si>
  <si>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</si>
  <si>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</si>
  <si>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</si>
  <si>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</si>
  <si>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</si>
  <si>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</si>
  <si>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</si>
  <si>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</si>
  <si>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</si>
  <si>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</si>
  <si>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</si>
  <si>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</si>
  <si>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</si>
  <si>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</si>
  <si>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</si>
  <si>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</si>
  <si>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</si>
  <si>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</si>
  <si>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</si>
  <si>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</si>
  <si>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</si>
  <si>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</si>
  <si>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</si>
  <si>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</si>
  <si>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</si>
  <si>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</si>
  <si>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</si>
  <si>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</si>
  <si>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</si>
  <si>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</si>
  <si>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</si>
  <si>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</si>
  <si>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</si>
  <si>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</si>
  <si>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</si>
  <si>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</si>
  <si>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</si>
  <si>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</si>
  <si>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</si>
  <si>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</si>
  <si>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</si>
  <si>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</si>
  <si>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</si>
  <si>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</si>
  <si>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</si>
  <si>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</si>
  <si>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</si>
  <si>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</si>
  <si>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</si>
  <si>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</si>
  <si>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</si>
  <si>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</si>
  <si>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</si>
  <si>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</si>
  <si>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</si>
  <si>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</si>
  <si>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</si>
  <si>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</si>
  <si>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</si>
  <si>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</si>
  <si>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</si>
  <si>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</si>
  <si>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</si>
  <si>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</si>
  <si>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</si>
  <si>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</si>
  <si>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</si>
  <si>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</si>
  <si>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</si>
  <si>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</si>
  <si>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</si>
  <si>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</si>
  <si>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</si>
  <si>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</si>
  <si>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</si>
  <si>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</si>
  <si>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</si>
  <si>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</si>
  <si>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</si>
  <si>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</si>
  <si>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</si>
  <si>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</si>
  <si>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</si>
  <si>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</si>
  <si>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</si>
  <si>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</si>
  <si>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</si>
  <si>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</si>
  <si>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</si>
  <si>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</si>
  <si>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</si>
  <si>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</si>
  <si>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</si>
  <si>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</si>
  <si>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</si>
  <si>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</si>
  <si>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</si>
  <si>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</si>
  <si>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</si>
  <si>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</si>
  <si>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</si>
  <si>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</si>
  <si>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</si>
  <si>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</si>
  <si>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</si>
  <si>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</si>
  <si>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</si>
  <si>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</si>
  <si>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</si>
  <si>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</si>
  <si>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</si>
  <si>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</si>
  <si>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</si>
  <si>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</si>
  <si>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</si>
  <si>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</si>
  <si>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</si>
  <si>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</si>
  <si>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</si>
  <si>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</si>
  <si>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</si>
  <si>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</si>
  <si>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</si>
  <si>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</si>
  <si>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</si>
  <si>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</si>
  <si>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</si>
  <si>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</si>
  <si>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</si>
  <si>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</si>
  <si>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</si>
  <si>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</si>
  <si>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</si>
  <si>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</si>
  <si>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</si>
  <si>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</si>
  <si>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</si>
  <si>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</si>
  <si>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</si>
  <si>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</si>
  <si>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</si>
  <si>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</si>
  <si>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</si>
  <si>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</si>
  <si>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</si>
  <si>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</si>
  <si>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</si>
  <si>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</si>
  <si>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</si>
  <si>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</si>
  <si>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</si>
  <si>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</si>
  <si>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</si>
  <si>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</si>
  <si>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</si>
  <si>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</si>
  <si>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</si>
  <si>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</si>
  <si>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</si>
  <si>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</si>
  <si>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</si>
  <si>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</si>
  <si>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</si>
  <si>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</si>
  <si>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</si>
  <si>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</si>
  <si>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</si>
  <si>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</si>
  <si>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</si>
  <si>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</si>
  <si>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</si>
  <si>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</si>
  <si>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</si>
  <si>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</si>
  <si>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</si>
  <si>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</si>
  <si>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</si>
  <si>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</si>
  <si>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</si>
  <si>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</si>
  <si>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</si>
  <si>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</si>
  <si>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</si>
  <si>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</si>
  <si>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</si>
  <si>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</si>
  <si>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</si>
  <si>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</si>
  <si>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</si>
  <si>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</si>
  <si>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</si>
  <si>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</si>
  <si>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</si>
  <si>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</si>
  <si>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</si>
  <si>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</si>
  <si>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</si>
  <si>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</si>
  <si>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</si>
  <si>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</si>
  <si>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</si>
  <si>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</si>
  <si>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</si>
  <si>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</si>
  <si>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</si>
  <si>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</si>
  <si>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</si>
  <si>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</si>
  <si>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</si>
  <si>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</si>
  <si>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</si>
  <si>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</si>
  <si>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</si>
  <si>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</si>
  <si>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</si>
  <si>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</si>
  <si>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</si>
  <si>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</si>
  <si>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</si>
  <si>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</si>
  <si>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</si>
  <si>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</si>
  <si>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</si>
  <si>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</si>
  <si>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</si>
  <si>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</si>
  <si>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</si>
  <si>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</si>
  <si>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</si>
  <si>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</si>
  <si>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</si>
  <si>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</si>
  <si>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</si>
  <si>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</si>
  <si>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</si>
  <si>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</si>
  <si>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</si>
  <si>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</si>
  <si>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</si>
  <si>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</si>
  <si>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</si>
  <si>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</si>
  <si>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</si>
  <si>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</si>
  <si>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</si>
  <si>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</si>
  <si>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</si>
  <si>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</si>
  <si>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</si>
  <si>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</si>
  <si>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</si>
  <si>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</si>
  <si>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</si>
  <si>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</si>
  <si>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</si>
  <si>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</si>
  <si>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</si>
  <si>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</si>
  <si>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</si>
  <si>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</si>
  <si>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</si>
  <si>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</si>
  <si>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</si>
  <si>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</si>
  <si>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</si>
  <si>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</si>
  <si>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</si>
  <si>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</si>
  <si>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</si>
  <si>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</si>
  <si>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</si>
  <si>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</si>
  <si>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</si>
  <si>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</si>
  <si>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</si>
  <si>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</si>
  <si>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</si>
  <si>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</si>
  <si>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</si>
  <si>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</si>
  <si>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</si>
  <si>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</si>
  <si>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</si>
  <si>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</si>
  <si>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</si>
  <si>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</si>
  <si>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</si>
  <si>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</si>
  <si>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</si>
  <si>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</si>
  <si>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</si>
  <si>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</si>
  <si>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</si>
  <si>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</si>
  <si>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</si>
  <si>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</si>
  <si>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</si>
  <si>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</si>
  <si>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</si>
  <si>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</si>
  <si>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</si>
  <si>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</si>
  <si>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</si>
  <si>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</si>
  <si>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</si>
  <si>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</si>
  <si>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</si>
  <si>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</si>
  <si>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</si>
  <si>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</si>
  <si>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</si>
  <si>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</si>
  <si>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</si>
  <si>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</si>
  <si>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</si>
  <si>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</si>
  <si>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</si>
  <si>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</si>
  <si>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</si>
  <si>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</si>
  <si>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</si>
  <si>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</si>
  <si>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</si>
  <si>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</si>
  <si>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</si>
  <si>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</si>
  <si>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</si>
  <si>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</si>
  <si>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</si>
  <si>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</si>
  <si>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</si>
  <si>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</si>
  <si>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</si>
  <si>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</si>
  <si>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</si>
  <si>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</si>
  <si>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</si>
  <si>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</si>
  <si>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</si>
  <si>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</si>
  <si>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</si>
  <si>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</si>
  <si>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</si>
  <si>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</si>
  <si>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</si>
  <si>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</si>
  <si>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</si>
  <si>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</si>
  <si>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</si>
  <si>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</si>
  <si>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</si>
  <si>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</si>
  <si>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</si>
  <si>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</si>
  <si>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</si>
  <si>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</si>
  <si>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</si>
  <si>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</si>
  <si>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</si>
  <si>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</si>
  <si>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</si>
  <si>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</si>
  <si>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</si>
  <si>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</si>
  <si>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</si>
  <si>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</si>
  <si>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</si>
  <si>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</si>
  <si>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</si>
  <si>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</si>
  <si>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</si>
  <si>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</si>
  <si>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</si>
  <si>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</si>
  <si>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</si>
  <si>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</si>
  <si>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</si>
  <si>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</si>
  <si>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</si>
  <si>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</si>
  <si>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</si>
  <si>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</si>
  <si>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</si>
  <si>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</si>
  <si>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</si>
  <si>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</si>
  <si>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</si>
  <si>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</si>
  <si>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</si>
  <si>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</si>
  <si>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</si>
  <si>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</si>
  <si>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</si>
  <si>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</si>
  <si>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</si>
  <si>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</si>
  <si>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</si>
  <si>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</si>
  <si>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</si>
  <si>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</si>
  <si>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</si>
  <si>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</si>
  <si>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</si>
  <si>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</si>
  <si>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</si>
  <si>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</si>
  <si>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</si>
  <si>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</si>
  <si>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</si>
  <si>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</si>
  <si>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</si>
  <si>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</si>
  <si>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</si>
  <si>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</si>
  <si>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</si>
  <si>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</si>
  <si>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</si>
  <si>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</si>
  <si>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</si>
  <si>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</si>
  <si>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</si>
  <si>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</si>
  <si>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</si>
  <si>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</si>
  <si>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</si>
  <si>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</si>
  <si>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</si>
  <si>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</si>
  <si>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</si>
  <si>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</si>
  <si>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</si>
  <si>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</si>
  <si>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</si>
  <si>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</si>
  <si>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</si>
  <si>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</si>
  <si>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</si>
  <si>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</si>
  <si>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</si>
  <si>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</si>
  <si>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</si>
  <si>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</si>
  <si>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</si>
  <si>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</si>
  <si>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</si>
  <si>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</si>
  <si>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</si>
  <si>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</si>
  <si>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</si>
  <si>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</si>
  <si>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</si>
  <si>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</si>
  <si>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</si>
  <si>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</si>
  <si>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</si>
  <si>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</si>
  <si>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</si>
  <si>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</si>
  <si>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</si>
  <si>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</si>
  <si>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</si>
  <si>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</si>
  <si>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</si>
  <si>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</si>
  <si>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</si>
  <si>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</si>
  <si>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</si>
  <si>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</si>
  <si>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</si>
  <si>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</si>
  <si>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</si>
  <si>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</si>
  <si>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</si>
  <si>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</si>
  <si>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</si>
  <si>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</si>
  <si>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</si>
  <si>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</si>
  <si>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</si>
  <si>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</si>
  <si>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</si>
  <si>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</si>
  <si>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</si>
  <si>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</si>
  <si>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</si>
  <si>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</si>
  <si>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</si>
  <si>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</si>
  <si>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</si>
  <si>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</si>
  <si>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</si>
  <si>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</si>
  <si>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</si>
  <si>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</si>
  <si>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</si>
  <si>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</si>
  <si>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</si>
  <si>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</si>
  <si>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</si>
  <si>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</si>
  <si>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</si>
  <si>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</si>
  <si>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</si>
  <si>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</si>
  <si>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</si>
  <si>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</si>
  <si>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</si>
  <si>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</si>
  <si>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</si>
  <si>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</si>
  <si>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</si>
  <si>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</si>
  <si>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</si>
  <si>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</si>
  <si>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</si>
  <si>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</si>
  <si>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</si>
  <si>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</si>
  <si>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</si>
  <si>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</si>
  <si>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</si>
  <si>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</si>
  <si>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</si>
  <si>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</si>
  <si>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</si>
  <si>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</si>
  <si>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</si>
  <si>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</si>
  <si>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</si>
  <si>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</si>
  <si>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</si>
  <si>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</si>
  <si>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</si>
  <si>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</si>
  <si>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</si>
  <si>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</si>
  <si>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</si>
  <si>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</si>
  <si>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</si>
  <si>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</si>
  <si>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</si>
  <si>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</si>
  <si>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</si>
  <si>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</si>
  <si>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</si>
  <si>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</si>
  <si>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</si>
  <si>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</si>
  <si>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</si>
  <si>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</si>
  <si>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</si>
  <si>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</si>
  <si>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</si>
  <si>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</si>
  <si>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</si>
  <si>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</si>
  <si>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</si>
  <si>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</si>
  <si>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</si>
  <si>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</si>
  <si>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</si>
  <si>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</si>
  <si>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</si>
  <si>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</si>
  <si>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</si>
  <si>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</si>
  <si>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</si>
  <si>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</si>
  <si>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</si>
  <si>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</si>
  <si>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</si>
  <si>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</si>
  <si>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</si>
  <si>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</si>
  <si>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</si>
  <si>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</si>
  <si>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</si>
  <si>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</si>
  <si>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</si>
  <si>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</si>
  <si>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</si>
  <si>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</si>
  <si>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</si>
  <si>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</si>
  <si>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</si>
  <si>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</si>
  <si>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</si>
  <si>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</si>
  <si>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</si>
  <si>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</si>
  <si>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</si>
  <si>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</si>
  <si>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</si>
  <si>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</si>
  <si>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</si>
  <si>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</si>
  <si>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</si>
  <si>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</si>
  <si>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</si>
  <si>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</si>
  <si>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</si>
  <si>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</si>
  <si>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</si>
  <si>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</si>
  <si>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</si>
  <si>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</si>
  <si>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</si>
  <si>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</si>
  <si>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</si>
  <si>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</si>
  <si>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</si>
  <si>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</si>
  <si>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</si>
  <si>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</si>
  <si>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</si>
  <si>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</si>
  <si>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</si>
  <si>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</si>
  <si>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</si>
  <si>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</si>
  <si>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</si>
  <si>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</si>
  <si>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</si>
  <si>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</si>
  <si>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</si>
  <si>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</si>
  <si>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</si>
  <si>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</si>
  <si>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</si>
  <si>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</si>
  <si>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</si>
  <si>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</si>
  <si>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</si>
  <si>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</si>
  <si>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</si>
  <si>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</si>
  <si>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</si>
  <si>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</si>
  <si>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</si>
  <si>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</si>
  <si>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</si>
  <si>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</si>
  <si>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</si>
  <si>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</si>
  <si>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</si>
  <si>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</si>
  <si>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</si>
  <si>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</si>
  <si>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</si>
  <si>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</si>
  <si>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</si>
  <si>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</si>
  <si>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</si>
  <si>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</si>
  <si>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</si>
  <si>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</si>
  <si>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</si>
  <si>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</si>
  <si>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</si>
  <si>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</si>
  <si>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</si>
  <si>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</si>
  <si>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</si>
  <si>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</si>
  <si>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</si>
  <si>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</si>
  <si>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</si>
  <si>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</si>
  <si>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</si>
  <si>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</si>
  <si>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</si>
  <si>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</si>
  <si>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</si>
  <si>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</si>
  <si>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</si>
  <si>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</si>
  <si>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</si>
  <si>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</si>
  <si>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</si>
  <si>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</si>
  <si>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</si>
  <si>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</si>
  <si>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</si>
  <si>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</si>
  <si>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</si>
  <si>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</si>
  <si>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</si>
  <si>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</si>
  <si>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</si>
  <si>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</si>
  <si>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</si>
  <si>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</si>
  <si>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</si>
  <si>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</si>
  <si>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</si>
  <si>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</si>
  <si>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</si>
  <si>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</si>
  <si>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</si>
  <si>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</si>
  <si>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</si>
  <si>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</si>
  <si>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</si>
  <si>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</si>
  <si>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</si>
  <si>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</si>
  <si>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</si>
  <si>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</si>
  <si>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</si>
  <si>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</si>
  <si>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</si>
  <si>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</si>
  <si>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</si>
  <si>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</si>
  <si>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</si>
  <si>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</si>
  <si>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</si>
  <si>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</si>
  <si>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</si>
  <si>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</si>
  <si>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</si>
  <si>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</si>
  <si>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</si>
  <si>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</si>
  <si>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</si>
  <si>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</si>
  <si>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</si>
  <si>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</si>
  <si>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</si>
  <si>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</si>
  <si>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</si>
  <si>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</si>
  <si>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</si>
  <si>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</si>
  <si>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</si>
  <si>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</si>
  <si>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</si>
  <si>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</si>
  <si>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</si>
  <si>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</si>
  <si>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</si>
  <si>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</si>
  <si>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</si>
  <si>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</si>
  <si>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</si>
  <si>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</si>
  <si>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</si>
  <si>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</si>
  <si>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</si>
  <si>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</si>
  <si>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</si>
  <si>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</si>
  <si>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</si>
  <si>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</si>
  <si>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</si>
  <si>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</si>
  <si>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</si>
  <si>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</si>
  <si>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</si>
  <si>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</si>
  <si>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</si>
  <si>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</si>
  <si>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</si>
  <si>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</si>
  <si>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</si>
  <si>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</si>
  <si>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</si>
  <si>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</si>
  <si>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</si>
  <si>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</si>
  <si>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</si>
  <si>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</si>
  <si>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</si>
  <si>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</si>
  <si>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</si>
  <si>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</si>
  <si>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</si>
  <si>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</si>
  <si>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</si>
  <si>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</si>
  <si>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</si>
  <si>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</si>
  <si>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</si>
  <si>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</si>
  <si>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</si>
  <si>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</si>
  <si>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</si>
  <si>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</si>
  <si>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</si>
  <si>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</si>
  <si>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</si>
  <si>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</si>
  <si>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</si>
  <si>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</si>
  <si>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</si>
  <si>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</si>
  <si>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</si>
  <si>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</si>
  <si>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</si>
  <si>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</si>
  <si>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</si>
  <si>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</si>
  <si>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</si>
  <si>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</si>
  <si>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</si>
  <si>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</si>
  <si>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</si>
  <si>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</si>
  <si>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</si>
  <si>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</si>
  <si>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</si>
  <si>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</si>
  <si>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</si>
  <si>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</si>
  <si>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</si>
  <si>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</si>
  <si>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</si>
  <si>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</si>
  <si>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</si>
  <si>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</si>
  <si>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</si>
  <si>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</si>
  <si>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</si>
  <si>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</si>
  <si>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</si>
  <si>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</si>
  <si>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</si>
  <si>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</si>
  <si>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</si>
  <si>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</si>
  <si>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</si>
  <si>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</si>
  <si>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</si>
  <si>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</si>
  <si>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</si>
  <si>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</si>
  <si>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</si>
  <si>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</si>
  <si>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</si>
  <si>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</si>
  <si>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</si>
  <si>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</si>
  <si>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</si>
  <si>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</si>
  <si>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</si>
  <si>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</si>
  <si>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</si>
  <si>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</si>
  <si>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</si>
  <si>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</si>
  <si>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</si>
  <si>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</si>
  <si>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</si>
  <si>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</si>
  <si>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</si>
  <si>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</si>
  <si>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</si>
  <si>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</si>
  <si>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</si>
  <si>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</si>
  <si>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</si>
  <si>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</si>
  <si>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</si>
  <si>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</si>
  <si>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</si>
  <si>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</si>
  <si>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</si>
  <si>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</si>
  <si>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</si>
  <si>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</si>
  <si>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</si>
  <si>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</si>
  <si>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</si>
  <si>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</si>
  <si>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</si>
  <si>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</si>
  <si>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</si>
  <si>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</si>
  <si>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</si>
  <si>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</si>
  <si>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</si>
  <si>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</si>
  <si>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</si>
  <si>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</si>
  <si>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</si>
  <si>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</si>
  <si>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</si>
  <si>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</si>
  <si>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</si>
  <si>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</si>
  <si>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</si>
  <si>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</si>
  <si>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</si>
  <si>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</si>
  <si>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</si>
  <si>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</si>
  <si>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</si>
  <si>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</si>
  <si>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</si>
  <si>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</si>
  <si>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</si>
  <si>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</si>
  <si>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</si>
  <si>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</si>
  <si>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</si>
  <si>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</si>
  <si>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</si>
  <si>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</si>
  <si>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</si>
  <si>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</si>
  <si>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</si>
  <si>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</si>
  <si>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</si>
  <si>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</si>
  <si>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</si>
  <si>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</si>
  <si>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</si>
  <si>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</si>
  <si>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</si>
  <si>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</si>
  <si>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</si>
  <si>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</si>
  <si>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</si>
  <si>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</si>
  <si>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</si>
  <si>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</si>
  <si>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</si>
  <si>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</si>
  <si>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</si>
  <si>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</si>
  <si>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</si>
  <si>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</si>
  <si>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</si>
  <si>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</si>
  <si>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</si>
  <si>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</si>
  <si>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</si>
  <si>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</si>
  <si>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</si>
  <si>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</si>
  <si>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</si>
  <si>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</si>
  <si>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</si>
  <si>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</si>
  <si>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</si>
  <si>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</si>
  <si>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</si>
  <si>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</si>
  <si>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</si>
  <si>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</si>
  <si>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</si>
  <si>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</si>
  <si>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</si>
  <si>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</si>
  <si>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</si>
  <si>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</si>
  <si>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</si>
  <si>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</si>
  <si>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</si>
  <si>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</si>
  <si>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</si>
  <si>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</si>
  <si>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</si>
  <si>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</si>
  <si>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</si>
  <si>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</si>
  <si>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</si>
  <si>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</si>
  <si>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</si>
  <si>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</si>
  <si>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</si>
  <si>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</si>
  <si>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</si>
  <si>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</si>
  <si>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</si>
  <si>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</si>
  <si>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</si>
  <si>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</si>
  <si>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</si>
  <si>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</si>
  <si>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</si>
  <si>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</si>
  <si>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</si>
  <si>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</si>
  <si>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</si>
  <si>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</si>
  <si>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</si>
  <si>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</si>
  <si>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</si>
  <si>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</si>
  <si>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</si>
  <si>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</si>
  <si>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</si>
  <si>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</si>
  <si>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</si>
  <si>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</si>
  <si>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</si>
  <si>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</si>
  <si>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</si>
  <si>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</si>
  <si>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</si>
  <si>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</si>
  <si>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</si>
  <si>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</si>
  <si>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</si>
  <si>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</si>
  <si>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</si>
  <si>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</si>
  <si>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</si>
  <si>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</si>
  <si>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</si>
  <si>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</si>
  <si>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</si>
  <si>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</si>
  <si>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</si>
  <si>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</si>
  <si>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</si>
  <si>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</si>
  <si>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</si>
  <si>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</si>
  <si>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</si>
  <si>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</si>
  <si>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</si>
  <si>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</si>
  <si>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</si>
  <si>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</si>
  <si>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</si>
  <si>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</si>
  <si>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</si>
  <si>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</si>
  <si>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</si>
  <si>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</si>
  <si>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</si>
  <si>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</si>
  <si>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</si>
  <si>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</si>
  <si>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</si>
  <si>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</si>
  <si>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</si>
  <si>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</si>
  <si>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</si>
  <si>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</si>
  <si>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</si>
  <si>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</si>
  <si>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</si>
  <si>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</si>
  <si>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</si>
  <si>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</si>
  <si>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</si>
  <si>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</si>
  <si>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</si>
  <si>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</si>
  <si>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</si>
  <si>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</si>
  <si>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</si>
  <si>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</si>
  <si>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</si>
  <si>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</si>
  <si>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</si>
  <si>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</si>
  <si>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</si>
  <si>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</si>
  <si>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</si>
  <si>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</si>
  <si>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</si>
  <si>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</si>
  <si>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</si>
  <si>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</si>
  <si>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</si>
  <si>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</si>
  <si>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</si>
  <si>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</si>
  <si>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</si>
  <si>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</si>
  <si>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</si>
  <si>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</si>
  <si>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</si>
  <si>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</si>
  <si>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</si>
  <si>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</si>
  <si>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</si>
  <si>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</si>
  <si>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</si>
  <si>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</si>
  <si>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</si>
  <si>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</si>
  <si>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</si>
  <si>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</si>
  <si>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</si>
  <si>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</si>
  <si>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</si>
  <si>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</si>
  <si>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</si>
  <si>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</si>
  <si>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</si>
  <si>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</si>
  <si>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</si>
  <si>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</si>
  <si>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</si>
  <si>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</si>
  <si>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</si>
  <si>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</si>
  <si>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</si>
  <si>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</si>
  <si>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</si>
  <si>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</si>
  <si>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</si>
  <si>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</si>
  <si>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</si>
  <si>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</si>
  <si>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</si>
  <si>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</si>
  <si>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</si>
  <si>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</si>
  <si>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</si>
  <si>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</si>
  <si>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</si>
  <si>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</si>
  <si>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</si>
  <si>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</si>
  <si>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</si>
  <si>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</si>
  <si>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</si>
  <si>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</si>
  <si>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</si>
  <si>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</si>
  <si>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</si>
  <si>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</si>
  <si>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</si>
  <si>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</si>
  <si>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</si>
  <si>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</si>
  <si>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</si>
  <si>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</si>
  <si>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</si>
  <si>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</si>
  <si>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</si>
  <si>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</si>
  <si>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</si>
  <si>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</si>
  <si>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</si>
  <si>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</si>
  <si>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</si>
  <si>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</si>
  <si>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</si>
  <si>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</si>
  <si>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</si>
  <si>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</si>
  <si>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</si>
  <si>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</si>
  <si>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</si>
  <si>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</si>
  <si>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</si>
  <si>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</si>
  <si>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</si>
  <si>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</si>
  <si>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</si>
  <si>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</si>
  <si>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</si>
  <si>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</si>
  <si>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</si>
  <si>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</si>
  <si>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</si>
  <si>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</si>
  <si>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</si>
  <si>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</si>
  <si>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</si>
  <si>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</si>
  <si>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</si>
  <si>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</si>
  <si>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</si>
  <si>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</si>
  <si>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</si>
  <si>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</si>
  <si>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</si>
  <si>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</si>
  <si>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</si>
  <si>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</si>
  <si>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</si>
  <si>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</si>
  <si>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</si>
  <si>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</si>
  <si>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</si>
  <si>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</si>
  <si>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</si>
  <si>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</si>
  <si>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</si>
  <si>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</si>
  <si>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</si>
  <si>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</si>
  <si>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</si>
  <si>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</si>
  <si>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</si>
  <si>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</si>
  <si>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</si>
  <si>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</si>
  <si>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</si>
  <si>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</si>
  <si>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</si>
  <si>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</si>
  <si>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</si>
  <si>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</si>
  <si>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</si>
  <si>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</si>
  <si>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</si>
  <si>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</si>
  <si>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</si>
  <si>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</si>
  <si>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</si>
  <si>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</si>
  <si>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</si>
  <si>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</si>
  <si>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</si>
  <si>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</si>
  <si>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</si>
  <si>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</si>
  <si>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</si>
  <si>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</si>
  <si>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</si>
  <si>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</si>
  <si>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</si>
  <si>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</si>
  <si>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</si>
  <si>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</si>
  <si>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</si>
  <si>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</si>
  <si>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</si>
  <si>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</si>
  <si>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</si>
  <si>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</si>
  <si>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</si>
  <si>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</si>
  <si>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</si>
  <si>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</si>
  <si>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</si>
  <si>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</si>
  <si>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</si>
  <si>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</si>
  <si>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</si>
  <si>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</si>
  <si>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</si>
  <si>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</si>
  <si>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</si>
  <si>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</si>
  <si>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</si>
  <si>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</si>
  <si>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</si>
  <si>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</si>
  <si>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</si>
  <si>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</si>
  <si>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</si>
  <si>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</si>
  <si>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</si>
  <si>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</si>
  <si>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</si>
  <si>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</si>
  <si>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</si>
  <si>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</si>
  <si>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</si>
  <si>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</si>
  <si>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</si>
  <si>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</si>
  <si>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</si>
  <si>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</si>
  <si>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</si>
  <si>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</si>
  <si>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</si>
  <si>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</si>
  <si>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</si>
  <si>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</si>
  <si>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</si>
  <si>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</si>
  <si>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</si>
  <si>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</si>
  <si>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</si>
  <si>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</si>
  <si>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</si>
  <si>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</si>
  <si>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</si>
  <si>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</si>
  <si>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</si>
  <si>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</si>
  <si>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</si>
  <si>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</si>
  <si>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</si>
  <si>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</si>
  <si>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</si>
  <si>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</si>
  <si>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</si>
  <si>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</si>
  <si>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</si>
  <si>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</si>
  <si>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</si>
  <si>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</si>
  <si>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</si>
  <si>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</si>
  <si>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</si>
  <si>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</si>
  <si>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</si>
  <si>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</si>
  <si>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</si>
  <si>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</si>
  <si>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</si>
  <si>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</si>
  <si>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</si>
  <si>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</si>
  <si>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</si>
  <si>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</si>
  <si>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</si>
  <si>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</si>
  <si>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</si>
  <si>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</si>
  <si>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</si>
  <si>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</si>
  <si>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</si>
  <si>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</si>
  <si>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</si>
  <si>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</si>
  <si>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</si>
  <si>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</si>
  <si>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</si>
  <si>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</si>
  <si>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</si>
  <si>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</si>
  <si>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</si>
  <si>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</si>
  <si>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</si>
  <si>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</si>
  <si>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</si>
  <si>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</si>
  <si>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</si>
  <si>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</si>
  <si>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</si>
  <si>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</si>
  <si>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</si>
  <si>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</si>
  <si>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</si>
  <si>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</si>
  <si>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</si>
  <si>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</si>
  <si>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</si>
  <si>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</si>
  <si>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</si>
  <si>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</si>
  <si>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</si>
  <si>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</si>
  <si>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</si>
  <si>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</si>
  <si>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</si>
  <si>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</si>
  <si>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</si>
  <si>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</si>
  <si>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</si>
  <si>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</si>
  <si>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</si>
  <si>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</si>
  <si>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</si>
  <si>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</si>
  <si>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</si>
  <si>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</si>
  <si>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</si>
  <si>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</si>
  <si>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</si>
  <si>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</si>
  <si>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</si>
  <si>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</si>
  <si>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</si>
  <si>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</si>
  <si>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</si>
  <si>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</si>
  <si>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</si>
  <si>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</si>
  <si>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</si>
  <si>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</si>
  <si>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</si>
  <si>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</si>
  <si>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</si>
  <si>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</si>
  <si>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</si>
  <si>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</si>
  <si>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</si>
  <si>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</si>
  <si>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</si>
  <si>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</si>
  <si>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</si>
  <si>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</si>
  <si>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</si>
  <si>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</si>
  <si>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</si>
  <si>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</si>
  <si>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</si>
  <si>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</si>
  <si>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</si>
  <si>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</si>
  <si>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</si>
  <si>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</si>
  <si>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</si>
  <si>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</si>
  <si>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</si>
  <si>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</si>
  <si>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</si>
  <si>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</si>
  <si>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</si>
  <si>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</si>
  <si>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</si>
  <si>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</si>
  <si>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</si>
  <si>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</si>
  <si>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</si>
  <si>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</si>
  <si>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</si>
  <si>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</si>
  <si>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</si>
  <si>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</si>
  <si>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</si>
  <si>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</si>
  <si>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</si>
  <si>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</si>
  <si>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</si>
  <si>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</si>
  <si>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</si>
  <si>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</si>
  <si>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</si>
  <si>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</si>
  <si>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</si>
  <si>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</si>
  <si>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</si>
  <si>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</si>
  <si>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</si>
  <si>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</si>
  <si>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</si>
  <si>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</si>
  <si>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</si>
  <si>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</si>
  <si>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</si>
  <si>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</si>
  <si>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</si>
  <si>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</si>
  <si>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</si>
  <si>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</si>
  <si>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</si>
  <si>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</si>
  <si>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</si>
  <si>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</si>
  <si>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</si>
  <si>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</si>
  <si>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</si>
  <si>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</si>
  <si>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</si>
  <si>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</si>
  <si>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</si>
  <si>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</si>
  <si>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</si>
  <si>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</si>
  <si>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</si>
  <si>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</si>
  <si>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</si>
  <si>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</si>
  <si>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</si>
  <si>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</si>
  <si>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</si>
  <si>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</si>
  <si>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</si>
  <si>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</si>
  <si>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</si>
  <si>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</si>
  <si>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</si>
  <si>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</si>
  <si>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</si>
  <si>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</si>
  <si>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</si>
  <si>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</si>
  <si>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</si>
  <si>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</si>
  <si>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</si>
  <si>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</si>
  <si>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</si>
  <si>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</si>
  <si>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</si>
  <si>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</si>
  <si>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</si>
  <si>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</si>
  <si>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</si>
  <si>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</si>
  <si>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</si>
  <si>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</si>
  <si>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</si>
  <si>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</si>
  <si>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</si>
  <si>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</si>
  <si>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</si>
  <si>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</si>
  <si>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</si>
  <si>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</si>
  <si>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</si>
  <si>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</si>
  <si>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</si>
  <si>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</si>
  <si>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</si>
  <si>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</si>
  <si>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</si>
  <si>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</si>
  <si>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</si>
  <si>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</si>
  <si>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</si>
  <si>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</si>
  <si>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</si>
  <si>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</si>
  <si>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</si>
  <si>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</si>
  <si>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</si>
  <si>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</si>
  <si>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</si>
  <si>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</si>
  <si>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</si>
  <si>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</si>
  <si>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</si>
  <si>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</si>
  <si>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</si>
  <si>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</si>
  <si>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</si>
  <si>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</si>
  <si>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</si>
  <si>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</si>
  <si>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</si>
  <si>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</si>
  <si>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</si>
  <si>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</si>
  <si>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</si>
  <si>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</si>
  <si>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</si>
  <si>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</si>
  <si>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</si>
  <si>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</si>
  <si>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</si>
  <si>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</si>
  <si>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</si>
  <si>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</si>
  <si>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</si>
  <si>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</si>
  <si>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</si>
  <si>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</si>
  <si>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</si>
  <si>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</si>
  <si>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</si>
  <si>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</si>
  <si>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</si>
  <si>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</si>
  <si>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</si>
  <si>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</si>
  <si>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</si>
  <si>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</si>
  <si>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</si>
  <si>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</si>
  <si>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</si>
  <si>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</si>
  <si>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</si>
  <si>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</si>
  <si>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</si>
  <si>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</si>
  <si>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</si>
  <si>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</si>
  <si>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</si>
  <si>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</si>
  <si>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</si>
  <si>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</si>
  <si>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</si>
  <si>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</si>
  <si>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</si>
  <si>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</si>
  <si>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</si>
  <si>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</si>
  <si>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</si>
  <si>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</si>
  <si>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</si>
  <si>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</si>
  <si>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</si>
  <si>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</si>
  <si>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</si>
  <si>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</si>
  <si>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</si>
  <si>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</si>
  <si>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</si>
  <si>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</si>
  <si>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</si>
  <si>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</si>
  <si>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</si>
  <si>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</si>
  <si>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</si>
  <si>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</si>
  <si>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</si>
  <si>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</si>
  <si>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</si>
  <si>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</si>
  <si>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</si>
  <si>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</si>
  <si>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</si>
  <si>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</si>
  <si>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</si>
  <si>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</si>
  <si>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</si>
  <si>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</si>
  <si>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</si>
  <si>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</si>
  <si>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</si>
  <si>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</si>
  <si>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</si>
  <si>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</si>
  <si>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</si>
  <si>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</si>
  <si>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</si>
  <si>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</si>
  <si>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</si>
  <si>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</si>
  <si>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</si>
  <si>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</si>
  <si>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</si>
  <si>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</si>
  <si>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</si>
  <si>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</si>
  <si>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</si>
  <si>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</si>
  <si>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</si>
  <si>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</si>
  <si>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</si>
  <si>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</si>
  <si>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</si>
  <si>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</si>
  <si>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</si>
  <si>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</si>
  <si>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</si>
  <si>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</si>
  <si>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</si>
  <si>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</si>
  <si>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</si>
  <si>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</si>
  <si>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</si>
  <si>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</si>
  <si>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</si>
  <si>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</si>
  <si>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</si>
  <si>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</si>
  <si>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</si>
  <si>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</si>
  <si>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</si>
  <si>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</si>
  <si>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</si>
  <si>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</si>
  <si>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</si>
  <si>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</si>
  <si>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</si>
  <si>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</si>
  <si>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</si>
  <si>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</si>
  <si>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</si>
  <si>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</si>
  <si>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</si>
  <si>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</si>
  <si>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</si>
  <si>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</si>
  <si>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</si>
  <si>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</si>
  <si>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</si>
  <si>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</si>
  <si>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</si>
  <si>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</si>
  <si>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</si>
  <si>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</si>
  <si>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</si>
  <si>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</si>
  <si>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</si>
  <si>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</si>
  <si>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</si>
  <si>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</si>
  <si>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</si>
  <si>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</si>
  <si>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</si>
  <si>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</si>
  <si>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</si>
  <si>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</si>
  <si>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</si>
  <si>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</si>
  <si>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</si>
  <si>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</si>
  <si>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</si>
  <si>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</si>
  <si>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</si>
  <si>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</si>
  <si>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</si>
  <si>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</si>
  <si>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</si>
  <si>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</si>
  <si>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</si>
  <si>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</si>
  <si>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</si>
  <si>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</si>
  <si>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</si>
  <si>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</si>
  <si>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</si>
  <si>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</si>
  <si>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</si>
  <si>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</si>
  <si>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</si>
  <si>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</si>
  <si>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</si>
  <si>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</si>
  <si>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</si>
  <si>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</si>
  <si>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</si>
  <si>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</si>
  <si>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</si>
  <si>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</si>
  <si>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</si>
  <si>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</si>
  <si>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</si>
  <si>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</si>
  <si>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</si>
  <si>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</si>
  <si>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</si>
  <si>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</si>
  <si>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</si>
  <si>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</si>
  <si>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</si>
  <si>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</si>
  <si>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</si>
  <si>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</si>
  <si>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</si>
  <si>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</si>
  <si>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</si>
  <si>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</si>
  <si>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</si>
  <si>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</si>
  <si>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</si>
  <si>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</si>
  <si>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</si>
  <si>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</si>
  <si>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</si>
  <si>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</si>
  <si>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</si>
  <si>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</si>
  <si>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</si>
  <si>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</si>
  <si>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</si>
  <si>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</si>
  <si>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</si>
  <si>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</si>
  <si>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</si>
  <si>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</si>
  <si>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</si>
  <si>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</si>
  <si>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</si>
  <si>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</si>
  <si>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</si>
  <si>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</si>
  <si>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</si>
  <si>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</si>
  <si>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</si>
  <si>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</si>
  <si>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</si>
  <si>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</si>
  <si>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</si>
  <si>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</si>
  <si>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</si>
  <si>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</si>
  <si>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</si>
  <si>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</si>
  <si>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</si>
  <si>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</si>
  <si>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</si>
  <si>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</si>
  <si>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</si>
  <si>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</si>
  <si>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</si>
  <si>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</si>
  <si>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</si>
  <si>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</si>
  <si>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</si>
  <si>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</si>
  <si>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</si>
  <si>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</si>
  <si>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</si>
  <si>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</si>
  <si>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</si>
  <si>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</si>
  <si>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</si>
  <si>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</si>
  <si>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</si>
  <si>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</si>
  <si>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</si>
  <si>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</si>
  <si>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</si>
  <si>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</si>
  <si>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</si>
  <si>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</si>
  <si>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</si>
  <si>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</si>
  <si>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</si>
  <si>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</si>
  <si>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</si>
  <si>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</si>
  <si>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</si>
  <si>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</si>
  <si>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</si>
  <si>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</si>
  <si>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</si>
  <si>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</si>
  <si>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</si>
  <si>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</si>
  <si>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</si>
  <si>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</si>
  <si>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</si>
  <si>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</si>
  <si>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</si>
  <si>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</si>
  <si>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</si>
  <si>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</si>
  <si>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</si>
  <si>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</si>
  <si>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</si>
  <si>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</si>
  <si>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</si>
  <si>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</si>
  <si>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</si>
  <si>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</si>
  <si>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</si>
  <si>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</si>
  <si>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</si>
  <si>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</si>
  <si>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</si>
  <si>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</si>
  <si>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</si>
  <si>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</si>
  <si>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</si>
  <si>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</si>
  <si>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</si>
  <si>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</si>
  <si>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</si>
  <si>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</si>
  <si>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</si>
  <si>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</si>
  <si>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</si>
  <si>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</si>
  <si>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</si>
  <si>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</si>
  <si>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</si>
  <si>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</si>
  <si>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</si>
  <si>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</si>
  <si>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</si>
  <si>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</si>
  <si>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</si>
  <si>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</si>
  <si>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</si>
  <si>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</si>
  <si>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</si>
  <si>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</si>
  <si>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</si>
  <si>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</si>
  <si>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</si>
  <si>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</si>
  <si>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</si>
  <si>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</si>
  <si>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</si>
  <si>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</si>
  <si>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</si>
  <si>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</si>
  <si>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</si>
  <si>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</si>
  <si>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</si>
  <si>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</si>
  <si>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</si>
  <si>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</si>
  <si>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</si>
  <si>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</si>
  <si>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</si>
  <si>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</si>
  <si>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</si>
  <si>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</si>
  <si>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</si>
  <si>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</si>
  <si>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</si>
  <si>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</si>
  <si>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</si>
  <si>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</si>
  <si>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</si>
  <si>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</si>
  <si>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</si>
  <si>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</si>
  <si>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</si>
  <si>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</si>
  <si>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</si>
  <si>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</si>
  <si>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</si>
  <si>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</si>
  <si>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</si>
  <si>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</si>
  <si>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</si>
  <si>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</si>
  <si>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</si>
  <si>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</si>
  <si>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</si>
  <si>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</si>
  <si>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</si>
  <si>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</si>
  <si>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</si>
  <si>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</si>
  <si>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</si>
  <si>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</si>
  <si>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</si>
  <si>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</si>
  <si>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</si>
  <si>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</si>
  <si>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</si>
  <si>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</si>
  <si>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</si>
  <si>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</si>
  <si>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</si>
  <si>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</si>
  <si>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</si>
  <si>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</si>
  <si>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</si>
  <si>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</si>
  <si>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</si>
  <si>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</si>
  <si>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</si>
  <si>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</si>
  <si>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</si>
  <si>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</si>
  <si>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</si>
  <si>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</si>
  <si>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</si>
  <si>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</si>
  <si>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</si>
  <si>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</si>
  <si>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</si>
  <si>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</si>
  <si>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</si>
  <si>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</si>
  <si>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</si>
  <si>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</si>
  <si>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</si>
  <si>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</si>
  <si>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</si>
  <si>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</si>
  <si>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</si>
  <si>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</si>
  <si>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</si>
  <si>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</si>
  <si>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</si>
  <si>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</si>
  <si>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</si>
  <si>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</si>
  <si>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</si>
  <si>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</si>
  <si>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</si>
  <si>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</si>
  <si>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</si>
  <si>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</si>
  <si>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</si>
  <si>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</si>
  <si>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</si>
  <si>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</si>
  <si>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</si>
  <si>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</si>
  <si>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</si>
  <si>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</si>
  <si>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</si>
  <si>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</si>
  <si>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</si>
  <si>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</si>
  <si>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</si>
  <si>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</si>
  <si>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</si>
  <si>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</si>
  <si>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</si>
  <si>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</si>
  <si>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</si>
  <si>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</si>
  <si>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</si>
  <si>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</si>
  <si>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</si>
  <si>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</si>
  <si>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</si>
  <si>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</si>
  <si>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</si>
  <si>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</si>
  <si>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</si>
  <si>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</si>
  <si>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</si>
  <si>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</si>
  <si>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</si>
  <si>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</si>
  <si>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</si>
  <si>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</si>
  <si>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</si>
  <si>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</si>
  <si>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</si>
  <si>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</si>
  <si>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</si>
  <si>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</si>
  <si>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</si>
  <si>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</si>
  <si>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</si>
  <si>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</si>
  <si>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</si>
  <si>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</si>
  <si>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</si>
  <si>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</si>
  <si>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</si>
  <si>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</si>
  <si>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</si>
  <si>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</si>
  <si>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</si>
  <si>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</si>
  <si>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</si>
  <si>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</si>
  <si>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</si>
  <si>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</si>
  <si>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</si>
  <si>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</si>
  <si>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</si>
  <si>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</si>
  <si>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</si>
  <si>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</si>
  <si>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</si>
  <si>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</si>
  <si>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</si>
  <si>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</si>
  <si>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</si>
  <si>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</si>
  <si>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</si>
  <si>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</si>
  <si>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</si>
  <si>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</si>
  <si>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</si>
  <si>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</si>
  <si>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</si>
  <si>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</si>
  <si>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</si>
  <si>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</si>
  <si>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</si>
  <si>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</si>
  <si>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</si>
  <si>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</si>
  <si>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</si>
  <si>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</si>
  <si>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</si>
  <si>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</si>
  <si>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</si>
  <si>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</si>
  <si>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</si>
  <si>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</si>
  <si>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</si>
  <si>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</si>
  <si>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</si>
  <si>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</si>
  <si>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</si>
  <si>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</si>
  <si>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</si>
  <si>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</si>
  <si>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</si>
  <si>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</si>
  <si>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</si>
  <si>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</si>
  <si>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</si>
  <si>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</si>
  <si>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</si>
  <si>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</si>
  <si>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</si>
  <si>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</si>
  <si>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</si>
  <si>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</si>
  <si>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</si>
  <si>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</si>
  <si>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</si>
  <si>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</si>
  <si>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</si>
  <si>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</si>
  <si>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</si>
  <si>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</si>
  <si>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</si>
  <si>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</si>
  <si>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</si>
  <si>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</si>
  <si>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</si>
  <si>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</si>
  <si>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</si>
  <si>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</si>
  <si>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</si>
  <si>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</si>
  <si>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</si>
  <si>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</si>
  <si>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</si>
  <si>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</si>
  <si>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</si>
  <si>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</si>
  <si>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</si>
  <si>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</si>
  <si>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</si>
  <si>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</si>
  <si>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</si>
  <si>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</si>
  <si>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</si>
  <si>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</si>
  <si>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</si>
  <si>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</si>
  <si>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</si>
  <si>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</si>
  <si>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</si>
  <si>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</si>
  <si>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</si>
  <si>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</si>
  <si>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</si>
  <si>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</si>
  <si>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</si>
  <si>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</si>
  <si>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</si>
  <si>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</si>
  <si>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</si>
  <si>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</si>
  <si>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</si>
  <si>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</si>
  <si>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</si>
  <si>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</si>
  <si>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</si>
  <si>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</si>
  <si>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</si>
  <si>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</si>
  <si>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</si>
  <si>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</si>
  <si>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</si>
  <si>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</si>
  <si>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</si>
  <si>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</si>
  <si>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</si>
  <si>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</si>
  <si>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</si>
  <si>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</si>
  <si>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</si>
  <si>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</si>
  <si>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</si>
  <si>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</si>
  <si>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</si>
  <si>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</si>
  <si>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</si>
  <si>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</si>
  <si>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</si>
  <si>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</si>
  <si>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</si>
  <si>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</si>
  <si>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</si>
  <si>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</si>
  <si>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</si>
  <si>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</si>
  <si>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</si>
  <si>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</si>
  <si>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</si>
  <si>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</si>
  <si>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</si>
  <si>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</si>
  <si>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</si>
  <si>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</si>
  <si>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</si>
  <si>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</si>
  <si>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</si>
  <si>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</si>
  <si>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</si>
  <si>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</si>
  <si>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</si>
  <si>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</si>
  <si>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</si>
  <si>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</si>
  <si>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</si>
  <si>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</si>
  <si>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</si>
  <si>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</si>
  <si>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</si>
  <si>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</si>
  <si>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</si>
  <si>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</si>
  <si>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</si>
  <si>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</si>
  <si>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</si>
  <si>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</si>
  <si>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</si>
  <si>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</si>
  <si>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</si>
  <si>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</si>
  <si>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</si>
  <si>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</si>
  <si>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</si>
  <si>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</si>
  <si>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</si>
  <si>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</si>
  <si>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</si>
  <si>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</si>
  <si>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</si>
  <si>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</si>
  <si>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</si>
  <si>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</si>
  <si>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</si>
  <si>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</si>
  <si>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</si>
  <si>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</si>
  <si>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</si>
  <si>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</si>
  <si>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</si>
  <si>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</si>
  <si>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</si>
  <si>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</si>
  <si>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</si>
  <si>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</si>
  <si>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</si>
  <si>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</si>
  <si>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</si>
  <si>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</si>
  <si>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</si>
  <si>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</si>
  <si>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</si>
  <si>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</si>
  <si>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</si>
  <si>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</si>
  <si>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</si>
  <si>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</si>
  <si>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</si>
  <si>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</si>
  <si>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</si>
  <si>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</si>
  <si>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</si>
  <si>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</si>
  <si>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</si>
  <si>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</si>
  <si>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</si>
  <si>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</si>
  <si>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</si>
  <si>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</si>
  <si>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</si>
  <si>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</si>
  <si>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</si>
  <si>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</si>
  <si>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</si>
  <si>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</si>
  <si>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</si>
  <si>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</si>
  <si>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</si>
  <si>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</si>
  <si>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</si>
  <si>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</si>
  <si>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</si>
  <si>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</si>
  <si>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</si>
  <si>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</si>
  <si>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</si>
  <si>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</si>
  <si>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</si>
  <si>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</si>
  <si>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</si>
  <si>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</si>
  <si>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</si>
  <si>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</si>
  <si>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</si>
  <si>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</si>
  <si>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</si>
  <si>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</si>
  <si>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</si>
  <si>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</si>
  <si>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</si>
  <si>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</si>
  <si>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</si>
  <si>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</si>
  <si>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</si>
  <si>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</si>
  <si>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</si>
  <si>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</si>
  <si>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</si>
  <si>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</si>
  <si>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</si>
  <si>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</si>
  <si>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</si>
  <si>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</si>
  <si>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</si>
  <si>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</si>
  <si>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</si>
  <si>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</si>
  <si>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</si>
  <si>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</si>
  <si>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</si>
  <si>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</si>
  <si>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</si>
  <si>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</si>
  <si>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</si>
  <si>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</si>
  <si>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</si>
  <si>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</si>
  <si>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</si>
  <si>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</si>
  <si>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</si>
  <si>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</si>
  <si>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</si>
  <si>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</si>
  <si>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</si>
  <si>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</si>
  <si>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</si>
  <si>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</si>
  <si>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</si>
  <si>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</si>
  <si>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</si>
  <si>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</si>
  <si>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</si>
  <si>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</si>
  <si>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</si>
  <si>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</si>
  <si>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</si>
  <si>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</si>
  <si>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</si>
  <si>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</si>
  <si>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</si>
  <si>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</si>
  <si>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</si>
  <si>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</si>
  <si>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</si>
  <si>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</si>
  <si>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</si>
  <si>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</si>
  <si>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</si>
  <si>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</si>
  <si>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</si>
  <si>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</si>
  <si>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</si>
  <si>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</si>
  <si>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</si>
  <si>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</si>
  <si>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</si>
  <si>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</si>
  <si>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</si>
  <si>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</si>
  <si>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</si>
  <si>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</si>
  <si>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</si>
  <si>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</si>
  <si>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</si>
  <si>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</si>
  <si>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</si>
  <si>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</si>
  <si>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</si>
  <si>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</si>
  <si>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</si>
  <si>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</si>
  <si>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</si>
  <si>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</si>
  <si>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</si>
  <si>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</si>
  <si>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</si>
  <si>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</si>
  <si>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</si>
  <si>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</si>
  <si>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</si>
  <si>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</si>
  <si>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</si>
  <si>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</si>
  <si>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</si>
  <si>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</si>
  <si>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</si>
  <si>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</si>
  <si>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</si>
  <si>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</si>
  <si>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</si>
  <si>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</si>
  <si>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</si>
  <si>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</si>
  <si>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</si>
  <si>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</si>
  <si>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</si>
  <si>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</si>
  <si>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</si>
  <si>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</si>
  <si>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</si>
  <si>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</si>
  <si>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</si>
  <si>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</si>
  <si>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</si>
  <si>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</si>
  <si>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</si>
  <si>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</si>
  <si>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</si>
  <si>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</si>
  <si>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</si>
  <si>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</si>
  <si>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</si>
  <si>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</si>
  <si>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</si>
  <si>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</si>
  <si>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</si>
  <si>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</si>
  <si>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</si>
  <si>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</si>
  <si>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</si>
  <si>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</si>
  <si>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</si>
  <si>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</si>
  <si>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</si>
  <si>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</si>
  <si>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</si>
  <si>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</si>
  <si>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</si>
  <si>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</si>
  <si>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</si>
  <si>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</si>
  <si>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</si>
  <si>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</si>
  <si>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</si>
  <si>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</si>
  <si>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</si>
  <si>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</si>
  <si>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</si>
  <si>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</si>
  <si>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</si>
  <si>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</si>
  <si>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</si>
  <si>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</si>
  <si>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</si>
  <si>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</si>
  <si>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</si>
  <si>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</si>
  <si>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</si>
  <si>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</si>
  <si>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</si>
  <si>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</si>
  <si>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</si>
  <si>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</si>
  <si>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</si>
  <si>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</si>
  <si>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</si>
  <si>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</si>
  <si>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</si>
  <si>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</si>
  <si>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</si>
  <si>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</si>
  <si>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</si>
  <si>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</si>
  <si>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</si>
  <si>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</si>
  <si>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</si>
  <si>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</si>
  <si>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</si>
  <si>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</si>
  <si>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</si>
  <si>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</si>
  <si>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</si>
  <si>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</si>
  <si>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</si>
  <si>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</si>
  <si>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</si>
  <si>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</si>
  <si>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</si>
  <si>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</si>
  <si>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</si>
  <si>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</si>
  <si>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</si>
  <si>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</si>
  <si>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</si>
  <si>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</si>
  <si>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</si>
  <si>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</si>
  <si>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</si>
  <si>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</si>
  <si>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</si>
  <si>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</si>
  <si>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</si>
  <si>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</si>
  <si>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</si>
  <si>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</si>
  <si>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</si>
  <si>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</si>
  <si>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</si>
  <si>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</si>
  <si>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</si>
  <si>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</si>
  <si>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</si>
  <si>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</si>
  <si>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</si>
  <si>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</si>
  <si>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</si>
  <si>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</si>
  <si>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</si>
  <si>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</si>
  <si>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</si>
  <si>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</si>
  <si>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</si>
  <si>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</si>
  <si>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</si>
  <si>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</si>
  <si>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</si>
  <si>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</si>
  <si>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</si>
  <si>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</si>
  <si>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</si>
  <si>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</si>
  <si>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</si>
  <si>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</si>
  <si>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</si>
  <si>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</si>
  <si>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</si>
  <si>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</si>
  <si>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</si>
  <si>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</si>
  <si>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</si>
  <si>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</si>
  <si>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</si>
  <si>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</si>
  <si>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</si>
  <si>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</si>
  <si>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</si>
  <si>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</si>
  <si>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</si>
  <si>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</si>
  <si>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</si>
  <si>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</si>
  <si>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</si>
  <si>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</si>
  <si>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</si>
  <si>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</si>
  <si>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</si>
  <si>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</si>
  <si>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</si>
  <si>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</si>
  <si>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</si>
  <si>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</si>
  <si>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</si>
  <si>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</si>
  <si>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</si>
  <si>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</si>
  <si>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</si>
  <si>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</si>
  <si>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</si>
  <si>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</si>
  <si>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</si>
  <si>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</si>
  <si>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</si>
  <si>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</si>
  <si>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</si>
  <si>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</si>
  <si>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</si>
  <si>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</si>
  <si>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</si>
  <si>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</si>
  <si>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</si>
  <si>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</si>
  <si>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</si>
  <si>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</si>
  <si>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</si>
  <si>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</si>
  <si>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</si>
  <si>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</si>
  <si>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</si>
  <si>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</si>
  <si>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</si>
  <si>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</si>
  <si>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</si>
  <si>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</si>
  <si>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</si>
  <si>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</si>
  <si>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</si>
  <si>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</si>
  <si>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</si>
  <si>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</si>
  <si>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</si>
  <si>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</si>
  <si>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</si>
  <si>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</si>
  <si>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</si>
  <si>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</si>
  <si>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</si>
  <si>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</si>
  <si>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</si>
  <si>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</si>
  <si>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</si>
  <si>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</si>
  <si>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</si>
  <si>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</si>
  <si>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</si>
  <si>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</si>
  <si>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</si>
  <si>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</si>
  <si>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</si>
  <si>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</si>
  <si>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</si>
  <si>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</si>
  <si>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</si>
  <si>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</si>
  <si>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</si>
  <si>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</si>
  <si>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</si>
  <si>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</si>
  <si>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</si>
  <si>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</si>
  <si>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</si>
  <si>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</si>
  <si>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</si>
  <si>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</si>
  <si>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</si>
  <si>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</si>
  <si>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</si>
  <si>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</si>
  <si>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</si>
  <si>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</si>
  <si>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</si>
  <si>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</si>
  <si>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</si>
  <si>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</si>
  <si>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</si>
  <si>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</si>
  <si>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</si>
  <si>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</si>
  <si>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</si>
  <si>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</si>
  <si>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</si>
  <si>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</si>
  <si>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</si>
  <si>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</si>
  <si>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</si>
  <si>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</si>
  <si>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</si>
  <si>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</si>
  <si>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</si>
  <si>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</si>
  <si>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</si>
  <si>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</si>
  <si>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</si>
  <si>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</si>
  <si>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</si>
  <si>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</si>
  <si>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</si>
  <si>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</si>
  <si>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</si>
  <si>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</si>
  <si>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</si>
  <si>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</si>
  <si>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</si>
  <si>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</si>
  <si>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</si>
  <si>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</si>
  <si>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</si>
  <si>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</si>
  <si>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</si>
  <si>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</si>
  <si>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</si>
  <si>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</si>
  <si>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</si>
  <si>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</si>
  <si>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</si>
  <si>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</si>
  <si>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</si>
  <si>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</si>
  <si>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</si>
  <si>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</si>
  <si>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</si>
  <si>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</si>
  <si>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</si>
  <si>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</si>
  <si>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</si>
  <si>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</si>
  <si>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</si>
  <si>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</si>
  <si>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</si>
  <si>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</si>
  <si>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</si>
  <si>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</si>
  <si>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</si>
  <si>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</si>
  <si>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</si>
  <si>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</si>
  <si>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</si>
  <si>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</si>
  <si>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</si>
  <si>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</si>
  <si>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</si>
  <si>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</si>
  <si>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</si>
  <si>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</si>
  <si>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</si>
  <si>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</si>
  <si>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</si>
  <si>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</si>
  <si>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</si>
  <si>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</si>
  <si>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</si>
  <si>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</si>
  <si>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</si>
  <si>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</si>
  <si>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</si>
  <si>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</si>
  <si>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</si>
  <si>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</si>
  <si>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</si>
  <si>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</si>
  <si>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</si>
  <si>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</si>
  <si>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</si>
  <si>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</si>
  <si>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</si>
  <si>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</si>
  <si>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</si>
  <si>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</si>
  <si>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</si>
  <si>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</si>
  <si>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</si>
  <si>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</si>
  <si>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</si>
  <si>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</si>
  <si>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</si>
  <si>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</si>
  <si>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</si>
  <si>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</si>
  <si>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</si>
  <si>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</si>
  <si>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</si>
  <si>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</si>
  <si>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</si>
  <si>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</si>
  <si>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</si>
  <si>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</si>
  <si>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</si>
  <si>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</si>
  <si>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</si>
  <si>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</si>
  <si>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</si>
  <si>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</si>
  <si>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</si>
  <si>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</si>
  <si>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</si>
  <si>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</si>
  <si>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</si>
  <si>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</si>
  <si>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</si>
  <si>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</si>
  <si>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</si>
  <si>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</si>
  <si>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</si>
  <si>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</si>
  <si>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</si>
  <si>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</si>
  <si>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</si>
  <si>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</si>
  <si>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</si>
  <si>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</si>
  <si>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</si>
  <si>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</si>
  <si>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</si>
  <si>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</si>
  <si>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</si>
  <si>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</si>
  <si>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</si>
  <si>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</si>
  <si>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</si>
  <si>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</si>
  <si>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</si>
  <si>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</si>
  <si>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</si>
  <si>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</si>
  <si>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</si>
  <si>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</si>
  <si>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</si>
  <si>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</si>
  <si>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</si>
  <si>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</si>
  <si>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</si>
  <si>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</si>
  <si>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</si>
  <si>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</si>
  <si>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</si>
  <si>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</si>
  <si>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</si>
  <si>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</si>
  <si>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</si>
  <si>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</si>
  <si>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</si>
  <si>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</si>
  <si>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</si>
  <si>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</si>
  <si>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</si>
  <si>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</si>
  <si>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</si>
  <si>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</si>
  <si>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</si>
  <si>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</si>
  <si>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</si>
  <si>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</si>
  <si>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</si>
  <si>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</si>
  <si>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</si>
  <si>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</si>
  <si>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</si>
  <si>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</si>
  <si>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</si>
  <si>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</si>
  <si>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</si>
  <si>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</si>
  <si>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</si>
  <si>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</si>
  <si>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</si>
  <si>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</si>
  <si>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</si>
  <si>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</si>
  <si>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</si>
  <si>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</si>
  <si>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</si>
  <si>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</si>
  <si>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</si>
  <si>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</si>
  <si>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</si>
  <si>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</si>
  <si>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</si>
  <si>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</si>
  <si>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</si>
  <si>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</si>
  <si>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</si>
  <si>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</si>
  <si>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</si>
  <si>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</si>
  <si>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</si>
  <si>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</si>
  <si>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</si>
  <si>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</si>
  <si>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</si>
  <si>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</si>
  <si>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</si>
  <si>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</si>
  <si>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</si>
  <si>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</si>
  <si>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</si>
  <si>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</si>
  <si>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</si>
  <si>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</si>
  <si>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</si>
  <si>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</si>
  <si>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</si>
  <si>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</si>
  <si>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</si>
  <si>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</si>
  <si>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</si>
  <si>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</si>
  <si>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</si>
  <si>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</si>
  <si>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</si>
  <si>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</si>
  <si>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</si>
  <si>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</si>
  <si>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</si>
  <si>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</si>
  <si>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</si>
  <si>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</si>
  <si>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</si>
  <si>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</si>
  <si>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</si>
  <si>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</si>
  <si>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</si>
  <si>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</si>
  <si>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</si>
  <si>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</si>
  <si>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</si>
  <si>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</si>
  <si>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</si>
  <si>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</si>
  <si>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</si>
  <si>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</si>
  <si>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</si>
  <si>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</si>
  <si>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</si>
  <si>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</si>
  <si>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</si>
  <si>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</si>
  <si>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</si>
  <si>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</si>
  <si>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</si>
  <si>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</si>
  <si>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</si>
  <si>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</si>
  <si>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</si>
  <si>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</si>
  <si>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</si>
  <si>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</si>
  <si>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</si>
  <si>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</si>
  <si>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</si>
  <si>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</si>
  <si>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</si>
  <si>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</si>
  <si>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</si>
  <si>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</si>
  <si>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</si>
  <si>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</si>
  <si>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</si>
  <si>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</si>
  <si>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</si>
  <si>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</si>
  <si>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</si>
  <si>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</si>
  <si>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</si>
  <si>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</si>
  <si>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</si>
  <si>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</si>
  <si>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</si>
  <si>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</si>
  <si>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</si>
  <si>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</si>
  <si>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</si>
  <si>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</si>
  <si>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</si>
  <si>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</si>
  <si>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</si>
  <si>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</si>
  <si>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</si>
  <si>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</si>
  <si>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</si>
  <si>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</si>
  <si>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</si>
  <si>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</si>
  <si>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</si>
  <si>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</si>
  <si>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</si>
  <si>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</si>
  <si>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</si>
  <si>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</si>
  <si>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</si>
  <si>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</si>
  <si>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</si>
  <si>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</si>
  <si>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</si>
  <si>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</si>
  <si>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</si>
  <si>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</si>
  <si>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</si>
  <si>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</si>
  <si>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</si>
  <si>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</si>
  <si>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</si>
  <si>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</si>
  <si>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</si>
  <si>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</si>
  <si>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</si>
  <si>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</si>
  <si>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</si>
  <si>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</si>
  <si>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</si>
  <si>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</si>
  <si>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</si>
  <si>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</si>
  <si>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</si>
  <si>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</si>
  <si>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</si>
  <si>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</si>
  <si>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</si>
  <si>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</si>
  <si>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</si>
  <si>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</si>
  <si>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</si>
  <si>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</si>
  <si>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</si>
  <si>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</si>
  <si>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</si>
  <si>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</si>
  <si>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</si>
  <si>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</si>
  <si>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</si>
  <si>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</si>
  <si>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</si>
  <si>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</si>
  <si>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</si>
  <si>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</si>
  <si>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</si>
  <si>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</si>
  <si>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</si>
  <si>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</si>
  <si>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</si>
  <si>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</si>
  <si>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</si>
  <si>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</si>
  <si>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</si>
  <si>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</si>
  <si>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</si>
  <si>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</si>
  <si>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</si>
  <si>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</si>
  <si>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</si>
  <si>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</si>
  <si>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</si>
  <si>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</si>
  <si>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</si>
  <si>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</si>
  <si>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</si>
  <si>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</si>
  <si>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</si>
  <si>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</si>
  <si>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</si>
  <si>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</si>
  <si>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</si>
  <si>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</si>
  <si>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</si>
  <si>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</si>
  <si>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</si>
  <si>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</si>
  <si>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</si>
  <si>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</si>
  <si>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</si>
  <si>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</si>
  <si>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</si>
  <si>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</si>
  <si>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</si>
  <si>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</si>
  <si>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</si>
  <si>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</si>
  <si>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</si>
  <si>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</si>
  <si>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</si>
  <si>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</si>
  <si>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</si>
  <si>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</si>
  <si>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</si>
  <si>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</si>
  <si>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</si>
  <si>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</si>
  <si>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</si>
  <si>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</si>
  <si>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</si>
  <si>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</si>
  <si>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</si>
  <si>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</si>
  <si>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</si>
  <si>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</si>
  <si>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</si>
  <si>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</si>
  <si>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</si>
  <si>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</si>
  <si>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</si>
  <si>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</si>
  <si>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</si>
  <si>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</si>
  <si>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</si>
  <si>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</si>
  <si>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</si>
  <si>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</si>
  <si>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</si>
  <si>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</si>
  <si>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</si>
  <si>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</si>
  <si>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</si>
  <si>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</si>
  <si>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</si>
  <si>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</si>
  <si>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</si>
  <si>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</si>
  <si>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</si>
  <si>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</si>
  <si>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</si>
  <si>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</si>
  <si>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</si>
  <si>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</si>
  <si>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</si>
  <si>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</si>
  <si>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</si>
  <si>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</si>
  <si>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</si>
  <si>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</si>
  <si>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</si>
  <si>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</si>
  <si>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</si>
  <si>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</si>
  <si>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</si>
  <si>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</si>
  <si>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</si>
  <si>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</si>
  <si>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</si>
  <si>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</si>
  <si>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</si>
  <si>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</si>
  <si>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</si>
  <si>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</si>
  <si>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</si>
  <si>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</si>
  <si>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</si>
  <si>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</si>
  <si>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</si>
  <si>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</si>
  <si>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</si>
  <si>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</si>
  <si>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</si>
  <si>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</si>
  <si>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</si>
  <si>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</si>
  <si>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</si>
  <si>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</si>
  <si>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</si>
  <si>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</si>
  <si>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</si>
  <si>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</si>
  <si>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</si>
  <si>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</si>
  <si>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</si>
  <si>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</si>
  <si>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</si>
  <si>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</si>
  <si>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</si>
  <si>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</si>
  <si>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</si>
  <si>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</si>
  <si>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</si>
  <si>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</si>
  <si>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</si>
  <si>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</si>
  <si>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</si>
  <si>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</si>
  <si>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</si>
  <si>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</si>
  <si>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</si>
  <si>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</si>
  <si>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</si>
  <si>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</si>
  <si>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</si>
  <si>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</si>
  <si>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</si>
  <si>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</si>
  <si>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</si>
  <si>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</si>
  <si>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</si>
  <si>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</si>
  <si>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</si>
  <si>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</si>
  <si>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</si>
  <si>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</si>
  <si>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</si>
  <si>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</si>
  <si>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</si>
  <si>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</si>
  <si>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</si>
  <si>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</si>
  <si>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</si>
  <si>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</si>
  <si>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</si>
  <si>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</si>
  <si>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</si>
  <si>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</si>
  <si>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</si>
  <si>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</si>
  <si>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</si>
  <si>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</si>
  <si>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</si>
  <si>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</si>
  <si>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</si>
  <si>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</si>
  <si>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</si>
  <si>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</si>
  <si>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</si>
  <si>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</si>
  <si>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</si>
  <si>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</si>
  <si>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</si>
  <si>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</si>
  <si>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</si>
  <si>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</si>
  <si>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</si>
  <si>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</si>
  <si>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</si>
  <si>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</si>
  <si>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</si>
  <si>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</si>
  <si>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</si>
  <si>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</si>
  <si>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</si>
  <si>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</si>
  <si>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</si>
  <si>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</si>
  <si>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</si>
  <si>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</si>
  <si>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</si>
  <si>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</si>
  <si>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</si>
  <si>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</si>
  <si>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</si>
  <si>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</si>
  <si>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</si>
  <si>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</si>
  <si>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</si>
  <si>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</si>
  <si>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</si>
  <si>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</si>
  <si>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</si>
  <si>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</si>
  <si>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</si>
  <si>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</si>
  <si>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</si>
  <si>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</si>
  <si>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</si>
  <si>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</si>
  <si>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</si>
  <si>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</si>
  <si>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</si>
  <si>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</si>
  <si>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</si>
  <si>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</si>
  <si>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</si>
  <si>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</si>
  <si>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</si>
  <si>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</si>
  <si>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</si>
  <si>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</si>
  <si>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</si>
  <si>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</si>
  <si>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</si>
  <si>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</si>
  <si>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</si>
  <si>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</si>
  <si>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</si>
  <si>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</si>
  <si>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</si>
  <si>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</si>
  <si>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</si>
  <si>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</si>
  <si>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</si>
  <si>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</si>
  <si>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</si>
  <si>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</si>
  <si>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</si>
  <si>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</si>
  <si>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</si>
  <si>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</si>
  <si>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</si>
  <si>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</si>
  <si>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</si>
  <si>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</si>
  <si>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</si>
  <si>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</si>
  <si>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</si>
  <si>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</si>
  <si>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</si>
  <si>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</si>
  <si>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</si>
  <si>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</si>
  <si>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</si>
  <si>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</si>
  <si>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</si>
  <si>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</si>
  <si>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</si>
  <si>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</si>
  <si>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</si>
  <si>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</si>
  <si>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</si>
  <si>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</si>
  <si>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</si>
  <si>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</si>
  <si>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</si>
  <si>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</si>
  <si>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</si>
  <si>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</si>
  <si>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</si>
  <si>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</si>
  <si>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</si>
  <si>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</si>
  <si>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</si>
  <si>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</si>
  <si>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</si>
  <si>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</si>
  <si>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</si>
  <si>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</si>
  <si>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</si>
  <si>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</si>
  <si>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</si>
  <si>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</si>
  <si>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</si>
  <si>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</si>
  <si>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</si>
  <si>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</si>
  <si>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</si>
  <si>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</si>
  <si>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</si>
  <si>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</si>
  <si>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</si>
  <si>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</si>
  <si>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</si>
  <si>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</si>
  <si>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</si>
  <si>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</si>
  <si>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</si>
  <si>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</si>
  <si>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</si>
  <si>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</si>
  <si>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</si>
  <si>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</si>
  <si>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</si>
  <si>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</si>
  <si>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</si>
  <si>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</si>
  <si>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</si>
  <si>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</si>
  <si>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</si>
  <si>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</si>
  <si>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</si>
  <si>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</si>
  <si>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</si>
  <si>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</si>
  <si>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</si>
  <si>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</si>
  <si>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</si>
  <si>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</si>
  <si>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</si>
  <si>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</si>
  <si>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</si>
  <si>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</si>
  <si>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</si>
  <si>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</si>
  <si>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</si>
  <si>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</si>
  <si>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</si>
  <si>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</si>
  <si>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</si>
  <si>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</si>
  <si>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</si>
  <si>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</si>
  <si>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</si>
  <si>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</si>
  <si>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</si>
  <si>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</si>
  <si>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</si>
  <si>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</si>
  <si>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</si>
  <si>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</si>
  <si>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</si>
  <si>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</si>
  <si>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</si>
  <si>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</si>
  <si>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</si>
  <si>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</si>
  <si>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</si>
  <si>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</si>
  <si>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</si>
  <si>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</si>
  <si>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</si>
  <si>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</si>
  <si>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</si>
  <si>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</si>
  <si>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</si>
  <si>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</si>
  <si>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</si>
  <si>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</si>
  <si>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</si>
  <si>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</si>
  <si>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</si>
  <si>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</si>
  <si>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</si>
  <si>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</si>
  <si>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</si>
  <si>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</si>
  <si>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</si>
  <si>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</si>
  <si>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</si>
  <si>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</si>
  <si>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</si>
  <si>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</si>
  <si>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</si>
  <si>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</si>
  <si>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</si>
  <si>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</si>
  <si>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</si>
  <si>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</si>
  <si>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</si>
  <si>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</si>
  <si>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</si>
  <si>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</si>
  <si>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</si>
  <si>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</si>
  <si>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</si>
  <si>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</si>
  <si>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</si>
  <si>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</si>
  <si>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</si>
  <si>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</si>
  <si>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</si>
  <si>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</si>
  <si>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</si>
  <si>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</si>
  <si>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</si>
  <si>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</si>
  <si>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</si>
  <si>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</si>
  <si>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</si>
  <si>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</si>
  <si>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</si>
  <si>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</si>
  <si>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</si>
  <si>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</si>
  <si>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</si>
  <si>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</si>
  <si>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</si>
  <si>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</si>
  <si>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</si>
  <si>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</si>
  <si>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</si>
  <si>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</si>
  <si>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</si>
  <si>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</si>
  <si>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</si>
  <si>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</si>
  <si>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</si>
  <si>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</si>
  <si>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</si>
  <si>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</si>
  <si>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</si>
  <si>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</si>
  <si>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</si>
  <si>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</si>
  <si>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</si>
  <si>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</si>
  <si>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</si>
  <si>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</si>
  <si>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</si>
  <si>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</si>
  <si>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</si>
  <si>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</si>
  <si>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</si>
  <si>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</si>
  <si>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</si>
  <si>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</si>
  <si>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</si>
  <si>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</si>
  <si>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</si>
  <si>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</si>
  <si>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</si>
  <si>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</si>
  <si>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</si>
  <si>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</si>
  <si>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</si>
  <si>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</si>
  <si>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</si>
  <si>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</si>
  <si>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</si>
  <si>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</si>
  <si>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</si>
  <si>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</si>
  <si>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</si>
  <si>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</si>
  <si>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</si>
  <si>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</si>
  <si>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</si>
  <si>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</si>
  <si>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</si>
  <si>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</si>
  <si>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</si>
  <si>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</si>
  <si>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</si>
  <si>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</si>
  <si>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</si>
  <si>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</si>
  <si>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</si>
  <si>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</si>
  <si>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</si>
  <si>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</si>
  <si>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</si>
  <si>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</si>
  <si>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</si>
  <si>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</si>
  <si>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</si>
  <si>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</si>
  <si>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</si>
  <si>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</si>
  <si>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</si>
  <si>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</si>
  <si>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</si>
  <si>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</si>
  <si>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</si>
  <si>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</si>
  <si>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</si>
  <si>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</si>
  <si>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</si>
  <si>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</si>
  <si>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</si>
  <si>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</si>
  <si>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</si>
  <si>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</si>
  <si>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</si>
  <si>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</si>
  <si>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</si>
  <si>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</si>
  <si>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</si>
  <si>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</si>
  <si>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</si>
  <si>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</si>
  <si>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</si>
  <si>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</si>
  <si>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</si>
  <si>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</si>
  <si>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</si>
  <si>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</si>
  <si>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</si>
  <si>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</si>
  <si>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</si>
  <si>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</si>
  <si>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</si>
  <si>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</si>
  <si>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</si>
  <si>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</si>
  <si>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</si>
  <si>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</si>
  <si>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</si>
  <si>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</si>
  <si>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</si>
  <si>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</si>
  <si>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</si>
  <si>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</si>
  <si>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</si>
  <si>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</si>
  <si>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</si>
  <si>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</si>
  <si>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</si>
  <si>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</si>
  <si>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</si>
  <si>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</si>
  <si>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</si>
  <si>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</si>
  <si>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</si>
  <si>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</si>
  <si>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</si>
  <si>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</si>
  <si>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</si>
  <si>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</si>
  <si>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</si>
  <si>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</si>
  <si>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</si>
  <si>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</si>
  <si>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</si>
  <si>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</si>
  <si>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</si>
  <si>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</si>
  <si>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</si>
  <si>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</si>
  <si>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</si>
  <si>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</si>
  <si>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</si>
  <si>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</si>
  <si>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</si>
  <si>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</si>
  <si>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</si>
  <si>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</si>
  <si>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</si>
  <si>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</si>
  <si>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</si>
  <si>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</si>
  <si>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</si>
  <si>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</si>
  <si>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</si>
  <si>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</si>
  <si>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</si>
  <si>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</si>
  <si>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</si>
  <si>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</si>
  <si>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</si>
  <si>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</si>
  <si>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</si>
  <si>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</si>
  <si>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</si>
  <si>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</si>
  <si>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</si>
  <si>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</si>
  <si>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</si>
  <si>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</si>
  <si>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</si>
  <si>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</si>
  <si>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</si>
  <si>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</si>
  <si>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</si>
  <si>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</si>
  <si>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</si>
  <si>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</si>
  <si>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</si>
  <si>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</si>
  <si>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</si>
  <si>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</si>
  <si>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</si>
  <si>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</si>
  <si>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</si>
  <si>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</si>
  <si>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</si>
  <si>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</si>
  <si>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</si>
  <si>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</si>
  <si>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</si>
  <si>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</si>
  <si>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</si>
  <si>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</si>
  <si>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</si>
  <si>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</si>
  <si>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</si>
  <si>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</si>
  <si>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</si>
  <si>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</si>
  <si>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</si>
  <si>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</si>
  <si>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</si>
  <si>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</si>
  <si>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</si>
  <si>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</si>
  <si>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</si>
  <si>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</si>
  <si>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</si>
  <si>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</si>
  <si>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</si>
  <si>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</si>
  <si>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</si>
  <si>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</si>
  <si>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</si>
  <si>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</si>
  <si>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</si>
  <si>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</si>
  <si>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</si>
  <si>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</si>
  <si>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</si>
  <si>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</si>
  <si>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</si>
  <si>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</si>
  <si>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</si>
  <si>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</si>
  <si>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</si>
  <si>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</si>
  <si>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</si>
  <si>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</si>
  <si>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</si>
  <si>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</si>
  <si>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</si>
  <si>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</si>
  <si>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</si>
  <si>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</si>
  <si>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</si>
  <si>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</si>
  <si>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</si>
  <si>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</si>
  <si>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</si>
  <si>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</si>
  <si>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</si>
  <si>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</si>
  <si>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</si>
  <si>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</si>
  <si>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</si>
  <si>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</si>
  <si>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</si>
  <si>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</si>
  <si>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</si>
  <si>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</si>
  <si>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</si>
  <si>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</si>
  <si>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</si>
  <si>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</si>
  <si>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</si>
  <si>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</si>
  <si>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</si>
  <si>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</si>
  <si>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</si>
  <si>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</si>
  <si>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</si>
  <si>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</si>
  <si>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</si>
  <si>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</si>
  <si>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</si>
  <si>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</si>
  <si>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</si>
  <si>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</si>
  <si>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</si>
  <si>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</si>
  <si>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</si>
  <si>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</si>
  <si>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</si>
  <si>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</si>
  <si>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</si>
  <si>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</si>
  <si>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</si>
  <si>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</si>
  <si>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</si>
  <si>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</si>
  <si>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</si>
  <si>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</si>
  <si>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</si>
  <si>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</si>
  <si>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</si>
  <si>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</si>
  <si>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</si>
  <si>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</si>
  <si>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</si>
  <si>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</si>
  <si>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</si>
  <si>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</si>
  <si>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</si>
  <si>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</si>
  <si>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</si>
  <si>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</si>
  <si>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</si>
  <si>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</si>
  <si>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</si>
  <si>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</si>
  <si>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</si>
  <si>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</si>
  <si>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</si>
  <si>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</si>
  <si>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</si>
  <si>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</si>
  <si>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</si>
  <si>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</si>
  <si>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</si>
  <si>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</si>
  <si>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</si>
  <si>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</si>
  <si>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</si>
  <si>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</si>
  <si>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</si>
  <si>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</si>
  <si>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</si>
  <si>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</si>
  <si>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</si>
  <si>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</si>
  <si>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</si>
  <si>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</si>
  <si>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</si>
  <si>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</si>
  <si>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</si>
  <si>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</si>
  <si>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</si>
  <si>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</si>
  <si>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</si>
  <si>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</si>
  <si>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</si>
  <si>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</si>
  <si>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</si>
  <si>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</si>
  <si>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</si>
  <si>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</si>
  <si>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</si>
  <si>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</si>
  <si>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</si>
  <si>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</si>
  <si>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</si>
  <si>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</si>
  <si>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</si>
  <si>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</si>
  <si>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</si>
  <si>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</si>
  <si>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</si>
  <si>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</si>
  <si>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</si>
  <si>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</si>
  <si>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</si>
  <si>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</si>
  <si>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</si>
  <si>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</si>
  <si>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</si>
  <si>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</si>
  <si>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</si>
  <si>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</si>
  <si>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</si>
  <si>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</si>
  <si>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</si>
  <si>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</si>
  <si>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</si>
  <si>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</si>
  <si>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</si>
  <si>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</si>
  <si>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</si>
  <si>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</si>
  <si>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</si>
  <si>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</si>
  <si>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</si>
  <si>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</si>
  <si>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</si>
  <si>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</si>
  <si>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</si>
  <si>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</si>
  <si>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</si>
  <si>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</si>
  <si>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</si>
  <si>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</si>
  <si>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</si>
  <si>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</si>
  <si>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</si>
  <si>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</si>
  <si>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</si>
  <si>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</si>
  <si>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</si>
  <si>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</si>
  <si>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</si>
  <si>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</si>
  <si>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</si>
  <si>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</si>
  <si>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</si>
  <si>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</si>
  <si>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</si>
  <si>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</si>
  <si>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</si>
  <si>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</si>
  <si>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</si>
  <si>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</si>
  <si>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</si>
  <si>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</si>
  <si>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</si>
  <si>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</si>
  <si>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</si>
  <si>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</si>
  <si>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</si>
  <si>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</si>
  <si>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</si>
  <si>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</si>
  <si>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</si>
  <si>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</si>
  <si>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</si>
  <si>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</si>
  <si>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</si>
  <si>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</si>
  <si>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</si>
  <si>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</si>
  <si>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</si>
  <si>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</si>
  <si>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</si>
  <si>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</si>
  <si>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</si>
  <si>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</si>
  <si>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</si>
  <si>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</si>
  <si>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</si>
  <si>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</si>
  <si>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</si>
  <si>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</si>
  <si>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</si>
  <si>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</si>
  <si>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</si>
  <si>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</si>
  <si>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</si>
  <si>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</si>
  <si>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</si>
  <si>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</si>
  <si>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</si>
  <si>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</si>
  <si>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</si>
  <si>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</si>
  <si>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</si>
  <si>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</si>
  <si>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</si>
  <si>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</si>
  <si>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</si>
  <si>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</si>
  <si>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</si>
  <si>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</si>
  <si>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</si>
  <si>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</si>
  <si>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</si>
  <si>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</si>
  <si>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</si>
  <si>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</si>
  <si>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</si>
  <si>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</si>
  <si>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</si>
  <si>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</si>
  <si>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</si>
  <si>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</si>
  <si>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</si>
  <si>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</si>
  <si>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</si>
  <si>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</si>
  <si>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</si>
  <si>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</si>
  <si>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</si>
  <si>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</si>
  <si>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</si>
  <si>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</si>
  <si>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</si>
  <si>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</si>
  <si>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</si>
  <si>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</si>
  <si>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</si>
  <si>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</si>
  <si>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</si>
  <si>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</si>
  <si>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</si>
  <si>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</si>
  <si>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</si>
  <si>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</si>
  <si>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</si>
  <si>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</si>
  <si>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</si>
  <si>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</si>
  <si>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</si>
  <si>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</si>
  <si>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</si>
  <si>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</si>
  <si>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</si>
  <si>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</si>
  <si>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</si>
  <si>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</si>
  <si>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</si>
  <si>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</si>
  <si>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</si>
  <si>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</si>
  <si>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</si>
  <si>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</si>
  <si>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</si>
  <si>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</si>
  <si>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</si>
  <si>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</si>
  <si>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</si>
  <si>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</si>
  <si>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</si>
  <si>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</si>
  <si>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</si>
  <si>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</si>
  <si>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</si>
  <si>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</si>
  <si>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</si>
  <si>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</si>
  <si>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</si>
  <si>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</si>
  <si>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</si>
  <si>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</si>
  <si>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</si>
  <si>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</si>
  <si>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</si>
  <si>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</si>
  <si>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</si>
  <si>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</si>
  <si>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</si>
  <si>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</si>
  <si>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</si>
  <si>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</si>
  <si>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</si>
  <si>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</si>
  <si>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</si>
  <si>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</si>
  <si>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</si>
  <si>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</si>
  <si>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</si>
  <si>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</si>
  <si>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</si>
  <si>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</si>
  <si>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</si>
  <si>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</si>
  <si>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</si>
  <si>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</si>
  <si>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</si>
  <si>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</si>
  <si>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</si>
  <si>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</si>
  <si>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</si>
  <si>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</si>
  <si>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</si>
  <si>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</si>
  <si>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</si>
  <si>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</si>
  <si>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</si>
  <si>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</si>
  <si>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</si>
  <si>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</si>
  <si>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</si>
  <si>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</si>
  <si>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</si>
  <si>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</si>
  <si>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</si>
  <si>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</si>
  <si>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</si>
  <si>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</si>
  <si>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</si>
  <si>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</si>
  <si>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</si>
  <si>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</si>
  <si>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</si>
  <si>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</si>
  <si>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</si>
  <si>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</si>
  <si>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</si>
  <si>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</si>
  <si>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</si>
  <si>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</si>
  <si>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</si>
  <si>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</si>
  <si>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</si>
  <si>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</si>
  <si>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</si>
  <si>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</si>
  <si>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</si>
  <si>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</si>
  <si>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</si>
  <si>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</si>
  <si>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</si>
  <si>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</si>
  <si>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</si>
  <si>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</si>
  <si>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</si>
  <si>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</si>
  <si>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</si>
  <si>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</si>
  <si>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</si>
  <si>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</si>
  <si>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</si>
  <si>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</si>
  <si>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</si>
  <si>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</si>
  <si>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</si>
  <si>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</si>
  <si>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</si>
  <si>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</si>
  <si>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</si>
  <si>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</si>
  <si>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</si>
  <si>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</si>
  <si>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</si>
  <si>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</si>
  <si>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</si>
  <si>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</si>
  <si>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</si>
  <si>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</si>
  <si>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</si>
  <si>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</si>
  <si>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</si>
  <si>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</si>
  <si>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</si>
  <si>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</si>
  <si>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</si>
  <si>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</si>
  <si>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</si>
  <si>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</si>
  <si>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</si>
  <si>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</si>
  <si>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</si>
  <si>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</si>
  <si>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</si>
  <si>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</si>
  <si>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</si>
  <si>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</si>
  <si>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</si>
  <si>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</si>
  <si>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</si>
  <si>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</si>
  <si>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</si>
  <si>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</si>
  <si>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</si>
  <si>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</si>
  <si>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</si>
  <si>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</si>
  <si>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</si>
  <si>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</si>
  <si>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</si>
  <si>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</si>
  <si>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</si>
  <si>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</si>
  <si>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</si>
  <si>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</si>
  <si>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</si>
  <si>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</si>
  <si>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</si>
  <si>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</si>
  <si>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</si>
  <si>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</si>
  <si>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</si>
  <si>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</si>
  <si>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</si>
  <si>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</si>
  <si>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</si>
  <si>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</si>
  <si>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</si>
  <si>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</si>
  <si>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</si>
  <si>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</si>
  <si>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</si>
  <si>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</si>
  <si>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</si>
  <si>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</si>
  <si>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</si>
  <si>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</si>
  <si>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</si>
  <si>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</si>
  <si>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</si>
  <si>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</si>
  <si>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</si>
  <si>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</si>
  <si>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</si>
  <si>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</si>
  <si>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</si>
  <si>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</si>
  <si>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</si>
  <si>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</si>
  <si>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</si>
  <si>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</si>
  <si>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</si>
  <si>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</si>
  <si>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</si>
  <si>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</si>
  <si>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</si>
  <si>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</si>
  <si>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</si>
  <si>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</si>
  <si>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</si>
  <si>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</si>
  <si>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</si>
  <si>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</si>
  <si>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</si>
  <si>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</si>
  <si>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</si>
  <si>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</si>
  <si>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</si>
  <si>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</si>
  <si>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</si>
  <si>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</si>
  <si>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</si>
  <si>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</si>
  <si>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</si>
  <si>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</si>
  <si>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</si>
  <si>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</si>
  <si>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</si>
  <si>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</si>
  <si>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</si>
  <si>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</si>
  <si>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</si>
  <si>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</si>
  <si>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</si>
  <si>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</si>
  <si>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</si>
  <si>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</si>
  <si>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</si>
  <si>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</si>
  <si>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</si>
  <si>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</si>
  <si>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</si>
  <si>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</si>
  <si>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</si>
  <si>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</si>
  <si>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</si>
  <si>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</si>
  <si>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</si>
  <si>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</si>
  <si>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</si>
  <si>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</si>
  <si>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</si>
  <si>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</si>
  <si>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</si>
  <si>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</si>
  <si>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</si>
  <si>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</si>
  <si>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</si>
  <si>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</si>
  <si>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</si>
  <si>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</si>
  <si>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</si>
  <si>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</si>
  <si>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</si>
  <si>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</si>
  <si>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</si>
  <si>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</si>
  <si>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</si>
  <si>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</si>
  <si>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</si>
  <si>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</si>
  <si>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</si>
  <si>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</si>
  <si>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</si>
  <si>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</si>
  <si>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</si>
  <si>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</si>
  <si>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</si>
  <si>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</si>
  <si>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</si>
  <si>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</si>
  <si>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</si>
  <si>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</si>
  <si>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</si>
  <si>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</si>
  <si>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</si>
  <si>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</si>
  <si>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</si>
  <si>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</si>
  <si>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</si>
  <si>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</si>
  <si>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</si>
  <si>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</si>
  <si>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</si>
  <si>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</si>
  <si>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</si>
  <si>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</si>
  <si>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</si>
  <si>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</si>
  <si>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</si>
  <si>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</si>
  <si>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</si>
  <si>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</si>
  <si>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</si>
  <si>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</si>
  <si>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</si>
  <si>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</si>
  <si>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</si>
  <si>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</si>
  <si>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</si>
  <si>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</si>
  <si>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</si>
  <si>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</si>
  <si>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</si>
  <si>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</si>
  <si>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</si>
  <si>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</si>
  <si>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</si>
  <si>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</si>
  <si>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</si>
  <si>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</si>
  <si>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</si>
  <si>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</si>
  <si>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</si>
  <si>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</si>
  <si>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</si>
  <si>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</si>
  <si>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</si>
  <si>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</si>
  <si>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</si>
  <si>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</si>
  <si>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</si>
  <si>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</si>
  <si>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</si>
  <si>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</si>
  <si>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</si>
  <si>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</si>
  <si>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</si>
  <si>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</si>
  <si>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</si>
  <si>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</si>
  <si>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</si>
  <si>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</si>
  <si>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</si>
  <si>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</si>
  <si>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</si>
  <si>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</si>
  <si>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</si>
  <si>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</si>
  <si>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</si>
  <si>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</si>
  <si>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</si>
  <si>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</si>
  <si>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</si>
  <si>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</si>
  <si>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</si>
  <si>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</si>
  <si>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</si>
  <si>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</si>
  <si>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</si>
  <si>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</si>
  <si>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</si>
  <si>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</si>
  <si>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</si>
  <si>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</si>
  <si>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</si>
  <si>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</si>
  <si>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</si>
  <si>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</si>
  <si>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</si>
  <si>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</si>
  <si>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</si>
  <si>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</si>
  <si>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</si>
  <si>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</si>
  <si>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</si>
  <si>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</si>
  <si>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</si>
  <si>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</si>
  <si>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</si>
  <si>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</si>
  <si>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</si>
  <si>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</si>
  <si>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</si>
  <si>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</si>
  <si>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</si>
  <si>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</si>
  <si>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</si>
  <si>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</si>
  <si>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</si>
  <si>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</si>
  <si>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</si>
  <si>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</si>
  <si>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</si>
  <si>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</si>
  <si>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</si>
  <si>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</si>
  <si>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</si>
  <si>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</si>
  <si>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</si>
  <si>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</si>
  <si>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</si>
  <si>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</si>
  <si>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</si>
  <si>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</si>
  <si>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</si>
  <si>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</si>
  <si>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</si>
  <si>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</si>
  <si>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</si>
  <si>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</si>
  <si>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</si>
  <si>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</si>
  <si>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</si>
  <si>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</si>
  <si>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</si>
  <si>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</si>
  <si>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</si>
  <si>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</si>
  <si>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</si>
  <si>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</si>
  <si>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</si>
  <si>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</si>
  <si>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</si>
  <si>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</si>
  <si>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</si>
  <si>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</si>
  <si>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</si>
  <si>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</si>
  <si>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</si>
  <si>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</si>
  <si>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</si>
  <si>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</si>
  <si>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</si>
  <si>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</si>
  <si>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</si>
  <si>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</si>
  <si>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</si>
  <si>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</si>
  <si>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</si>
  <si>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</si>
  <si>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</si>
  <si>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</si>
  <si>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</si>
  <si>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</si>
  <si>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</si>
  <si>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</si>
  <si>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</si>
  <si>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</si>
  <si>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</si>
  <si>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</si>
  <si>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</si>
  <si>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</si>
  <si>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</si>
  <si>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</si>
  <si>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</si>
  <si>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</si>
  <si>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</si>
  <si>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</si>
  <si>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</si>
  <si>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</si>
  <si>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</si>
  <si>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</si>
  <si>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</si>
  <si>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</si>
  <si>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</si>
  <si>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</si>
  <si>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</si>
  <si>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</si>
  <si>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</si>
  <si>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</si>
  <si>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</si>
  <si>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</si>
  <si>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</si>
  <si>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</si>
  <si>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</si>
  <si>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</si>
  <si>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</si>
  <si>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</si>
  <si>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</si>
  <si>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</si>
  <si>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</si>
  <si>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</si>
  <si>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</si>
  <si>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</si>
  <si>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</si>
  <si>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</si>
  <si>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</si>
  <si>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</si>
  <si>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</si>
  <si>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</si>
  <si>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</si>
  <si>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</si>
  <si>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</si>
  <si>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</si>
  <si>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</si>
  <si>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</si>
  <si>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</si>
  <si>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</si>
  <si>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</si>
  <si>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</si>
  <si>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</si>
  <si>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</si>
  <si>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</si>
  <si>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</si>
  <si>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</si>
  <si>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</si>
  <si>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</si>
  <si>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</si>
  <si>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</si>
  <si>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</si>
  <si>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</si>
  <si>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</si>
  <si>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</si>
  <si>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</si>
  <si>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</si>
  <si>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</si>
  <si>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</si>
  <si>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</si>
  <si>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</si>
  <si>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</si>
  <si>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</si>
  <si>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</si>
  <si>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</si>
  <si>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</si>
  <si>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</si>
  <si>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</si>
  <si>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</si>
  <si>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</si>
  <si>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</si>
  <si>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</si>
  <si>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</si>
  <si>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</si>
  <si>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</si>
  <si>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</si>
  <si>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</si>
  <si>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</si>
  <si>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</si>
  <si>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</si>
  <si>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</si>
  <si>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</si>
  <si>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</si>
  <si>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</si>
  <si>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</si>
  <si>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</si>
  <si>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</si>
  <si>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</si>
  <si>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</si>
  <si>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</si>
  <si>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</si>
  <si>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</si>
  <si>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</si>
  <si>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</si>
  <si>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</si>
  <si>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</si>
  <si>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</si>
  <si>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</si>
  <si>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</si>
  <si>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</si>
  <si>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</si>
  <si>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</si>
  <si>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</si>
  <si>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</si>
  <si>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</si>
  <si>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</si>
  <si>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</si>
  <si>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</si>
  <si>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</si>
  <si>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</si>
  <si>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</si>
  <si>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</si>
  <si>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</si>
  <si>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</si>
  <si>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</si>
  <si>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</si>
  <si>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</si>
  <si>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</si>
  <si>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</si>
  <si>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</si>
  <si>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</si>
  <si>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</si>
  <si>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</si>
  <si>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</si>
  <si>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</si>
  <si>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</si>
  <si>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</si>
  <si>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</si>
  <si>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</si>
  <si>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</si>
  <si>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</si>
  <si>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</si>
  <si>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</si>
  <si>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</si>
  <si>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</si>
  <si>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</si>
  <si>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</si>
  <si>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</si>
  <si>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</si>
  <si>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</si>
  <si>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</si>
  <si>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</si>
  <si>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</si>
  <si>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</si>
  <si>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</si>
  <si>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</si>
  <si>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</si>
  <si>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</si>
  <si>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</si>
  <si>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</si>
  <si>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</si>
  <si>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</si>
  <si>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</si>
  <si>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</si>
  <si>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</si>
  <si>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</si>
  <si>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</si>
  <si>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</si>
  <si>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</si>
  <si>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</si>
  <si>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</si>
  <si>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</si>
  <si>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</si>
  <si>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</si>
  <si>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</si>
  <si>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</si>
  <si>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</si>
  <si>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</si>
  <si>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</si>
  <si>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</si>
  <si>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</si>
  <si>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</si>
  <si>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</si>
  <si>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</si>
  <si>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</si>
  <si>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</si>
  <si>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</si>
  <si>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</si>
  <si>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</si>
  <si>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</si>
  <si>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</si>
  <si>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</si>
  <si>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</si>
  <si>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</si>
  <si>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</si>
  <si>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</si>
  <si>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</si>
  <si>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</si>
  <si>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</si>
  <si>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</si>
  <si>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</si>
  <si>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</si>
  <si>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</si>
  <si>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</si>
  <si>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</si>
  <si>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</si>
  <si>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</si>
  <si>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</si>
  <si>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</si>
  <si>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</si>
  <si>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</si>
  <si>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</si>
  <si>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</si>
  <si>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</si>
  <si>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</si>
  <si>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</si>
  <si>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</si>
  <si>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</si>
  <si>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</si>
  <si>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</si>
  <si>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</si>
  <si>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</si>
  <si>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</si>
  <si>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</si>
  <si>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</si>
  <si>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</si>
  <si>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</si>
  <si>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</si>
  <si>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</si>
  <si>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</si>
  <si>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</si>
  <si>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</si>
  <si>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</si>
  <si>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</si>
  <si>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</si>
  <si>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</si>
  <si>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</si>
  <si>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</si>
  <si>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</si>
  <si>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</si>
  <si>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</si>
  <si>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</si>
  <si>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</si>
  <si>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</si>
  <si>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</si>
  <si>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</si>
  <si>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</si>
  <si>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</si>
  <si>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</si>
  <si>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</si>
  <si>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</si>
  <si>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</si>
  <si>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</si>
  <si>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</si>
  <si>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</si>
  <si>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</si>
  <si>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</si>
  <si>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</si>
  <si>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</si>
  <si>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</si>
  <si>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</si>
  <si>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</si>
  <si>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</si>
  <si>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</si>
  <si>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</si>
  <si>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</si>
  <si>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</si>
  <si>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</si>
  <si>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</si>
  <si>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</si>
  <si>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</si>
  <si>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</si>
  <si>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</si>
  <si>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</si>
  <si>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</si>
  <si>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</si>
  <si>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</si>
  <si>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</si>
  <si>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</si>
  <si>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</si>
  <si>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</si>
  <si>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</si>
  <si>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</si>
  <si>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</si>
  <si>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</si>
  <si>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</si>
  <si>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</si>
  <si>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</si>
  <si>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</si>
  <si>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</si>
  <si>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</si>
  <si>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</si>
  <si>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</si>
  <si>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</si>
  <si>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</si>
  <si>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</si>
  <si>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</si>
  <si>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</si>
  <si>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</si>
  <si>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</si>
  <si>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</si>
  <si>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</si>
  <si>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</si>
  <si>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</si>
  <si>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</si>
  <si>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</si>
  <si>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</si>
  <si>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</si>
  <si>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</si>
  <si>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</si>
  <si>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</si>
  <si>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</si>
  <si>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</si>
  <si>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</si>
  <si>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</si>
  <si>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</si>
  <si>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</si>
  <si>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</si>
  <si>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</si>
  <si>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</si>
  <si>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</si>
  <si>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</si>
  <si>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</si>
  <si>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</si>
  <si>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</si>
  <si>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</si>
  <si>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</si>
  <si>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</si>
  <si>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</si>
  <si>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</si>
  <si>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</si>
  <si>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</si>
  <si>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</si>
  <si>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</si>
  <si>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</si>
  <si>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</si>
  <si>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</si>
  <si>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</si>
  <si>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</si>
  <si>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</si>
  <si>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</si>
  <si>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</si>
  <si>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</si>
  <si>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</si>
  <si>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</si>
  <si>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</si>
  <si>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</si>
  <si>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</si>
  <si>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</si>
  <si>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</si>
  <si>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</si>
  <si>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</si>
  <si>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</si>
  <si>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</si>
  <si>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</si>
  <si>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</si>
  <si>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</si>
  <si>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</si>
  <si>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</si>
  <si>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</si>
  <si>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</si>
  <si>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</si>
  <si>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</si>
  <si>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</si>
  <si>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</si>
  <si>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</si>
  <si>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</si>
  <si>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</si>
  <si>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</si>
  <si>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</si>
  <si>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</si>
  <si>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</si>
  <si>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</si>
  <si>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</si>
  <si>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</si>
  <si>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</si>
  <si>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</si>
  <si>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</si>
  <si>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</si>
  <si>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</si>
  <si>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</si>
  <si>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</si>
  <si>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</si>
  <si>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</si>
  <si>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</si>
  <si>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</si>
  <si>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</si>
  <si>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</si>
  <si>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</si>
  <si>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</si>
  <si>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</si>
  <si>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</si>
  <si>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</si>
  <si>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</si>
  <si>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</si>
  <si>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</si>
  <si>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</si>
  <si>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</si>
  <si>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</si>
  <si>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</si>
  <si>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</si>
  <si>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</si>
  <si>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</si>
  <si>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</si>
  <si>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</si>
  <si>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</si>
  <si>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</si>
  <si>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</si>
  <si>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</si>
  <si>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</si>
  <si>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</si>
  <si>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</si>
  <si>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</si>
  <si>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</si>
  <si>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</si>
  <si>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</si>
  <si>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</si>
  <si>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</si>
  <si>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</si>
  <si>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</si>
  <si>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</si>
  <si>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</si>
  <si>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</si>
  <si>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</si>
  <si>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</si>
  <si>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</si>
  <si>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</si>
  <si>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</si>
  <si>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</si>
  <si>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</si>
  <si>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</si>
  <si>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</si>
  <si>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</si>
  <si>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</si>
  <si>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</si>
  <si>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</si>
  <si>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</si>
  <si>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</si>
  <si>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</si>
  <si>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</si>
  <si>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</si>
  <si>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</si>
  <si>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</si>
  <si>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</si>
  <si>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</si>
  <si>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</si>
  <si>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</si>
  <si>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</si>
  <si>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</si>
  <si>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</si>
  <si>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</si>
  <si>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</si>
  <si>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</si>
  <si>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</si>
  <si>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</si>
  <si>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</si>
  <si>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</si>
  <si>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</si>
  <si>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</si>
  <si>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</si>
  <si>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</si>
  <si>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</si>
  <si>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</si>
  <si>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</si>
  <si>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</si>
  <si>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</si>
  <si>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</si>
  <si>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</si>
  <si>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</si>
  <si>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</si>
  <si>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</si>
  <si>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</si>
  <si>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</si>
  <si>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</si>
  <si>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</si>
  <si>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</si>
  <si>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</si>
  <si>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</si>
  <si>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</si>
  <si>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</si>
  <si>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</si>
  <si>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</si>
  <si>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</si>
  <si>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</si>
  <si>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</si>
  <si>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</si>
  <si>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</si>
  <si>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</si>
  <si>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</si>
  <si>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</si>
  <si>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</si>
  <si>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</si>
  <si>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</si>
  <si>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</si>
  <si>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</si>
  <si>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</si>
  <si>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</si>
  <si>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</si>
  <si>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</si>
  <si>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</si>
  <si>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</si>
  <si>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</si>
  <si>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</si>
  <si>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</si>
  <si>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</si>
  <si>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</si>
  <si>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</si>
  <si>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</si>
  <si>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</si>
  <si>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</si>
  <si>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</si>
  <si>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</si>
  <si>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</si>
  <si>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</si>
  <si>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</si>
  <si>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</si>
  <si>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</si>
  <si>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</si>
  <si>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</si>
  <si>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</si>
  <si>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</si>
  <si>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</si>
  <si>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</si>
  <si>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</si>
  <si>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</si>
  <si>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</si>
  <si>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</si>
  <si>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</si>
  <si>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</si>
  <si>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</si>
  <si>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</si>
  <si>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</si>
  <si>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</si>
  <si>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</si>
  <si>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</si>
  <si>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</si>
  <si>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</si>
  <si>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</si>
  <si>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</si>
  <si>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</si>
  <si>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</si>
  <si>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</si>
  <si>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</si>
  <si>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</si>
  <si>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</si>
  <si>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</si>
  <si>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</si>
  <si>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</si>
  <si>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</si>
  <si>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</si>
  <si>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</si>
  <si>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</si>
  <si>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</si>
  <si>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</si>
  <si>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</si>
  <si>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</si>
  <si>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</si>
  <si>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</si>
  <si>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</si>
  <si>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</si>
  <si>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</si>
  <si>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</si>
  <si>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</si>
  <si>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</si>
  <si>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</si>
  <si>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</si>
  <si>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</si>
  <si>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</si>
  <si>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</si>
  <si>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</si>
  <si>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</si>
  <si>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</si>
  <si>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</si>
  <si>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</si>
  <si>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</si>
  <si>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</si>
  <si>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</si>
  <si>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</si>
  <si>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</si>
  <si>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</si>
  <si>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</si>
  <si>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</si>
  <si>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</si>
  <si>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</si>
  <si>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</si>
  <si>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</si>
  <si>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</si>
  <si>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</si>
  <si>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</si>
  <si>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</si>
  <si>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</si>
  <si>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</si>
  <si>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</si>
  <si>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</si>
  <si>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</si>
  <si>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</si>
  <si>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</si>
  <si>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</si>
  <si>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</si>
  <si>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</si>
  <si>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</si>
  <si>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</si>
  <si>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</si>
  <si>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</si>
  <si>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</si>
  <si>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</si>
  <si>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</si>
  <si>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</si>
  <si>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</si>
  <si>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</si>
  <si>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</si>
  <si>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</si>
  <si>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</si>
  <si>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</si>
  <si>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</si>
  <si>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</si>
  <si>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</si>
  <si>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</si>
  <si>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</si>
  <si>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</si>
  <si>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</si>
  <si>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</si>
  <si>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</si>
  <si>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</si>
  <si>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</si>
  <si>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</si>
  <si>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</si>
  <si>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</si>
  <si>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</si>
  <si>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</si>
  <si>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</si>
  <si>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</si>
  <si>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</si>
  <si>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</si>
  <si>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</si>
  <si>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</si>
  <si>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</si>
  <si>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</si>
  <si>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</si>
  <si>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</si>
  <si>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</si>
  <si>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</si>
  <si>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</si>
  <si>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</si>
  <si>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</si>
  <si>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</si>
  <si>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</si>
  <si>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</si>
  <si>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</si>
  <si>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</si>
  <si>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</si>
  <si>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</si>
  <si>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</si>
  <si>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</si>
  <si>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</si>
  <si>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</si>
  <si>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</si>
  <si>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</si>
  <si>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</si>
  <si>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</si>
  <si>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</si>
  <si>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</si>
  <si>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</si>
  <si>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</si>
  <si>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</si>
  <si>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</si>
  <si>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</si>
  <si>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</si>
  <si>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</si>
  <si>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</si>
  <si>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</si>
  <si>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</si>
  <si>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</si>
  <si>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</si>
  <si>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</si>
  <si>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</si>
  <si>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</si>
  <si>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</si>
  <si>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</si>
  <si>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</si>
  <si>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</si>
  <si>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</si>
  <si>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</si>
  <si>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</si>
  <si>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</si>
  <si>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</si>
  <si>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</si>
  <si>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</si>
  <si>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</si>
  <si>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</si>
  <si>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</si>
  <si>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</si>
  <si>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</si>
  <si>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</si>
  <si>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</si>
  <si>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</si>
  <si>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</si>
  <si>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</si>
  <si>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</si>
  <si>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</si>
  <si>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</si>
  <si>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</si>
  <si>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</si>
  <si>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</si>
  <si>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</si>
  <si>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</si>
  <si>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</si>
  <si>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</si>
  <si>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</si>
  <si>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</si>
  <si>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</si>
  <si>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</si>
  <si>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</si>
  <si>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</si>
  <si>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</si>
  <si>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</si>
  <si>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</si>
  <si>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</si>
  <si>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</si>
  <si>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</si>
  <si>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</si>
  <si>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</si>
  <si>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</si>
  <si>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</si>
  <si>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</si>
  <si>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</si>
  <si>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</si>
  <si>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</si>
  <si>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</si>
  <si>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</si>
  <si>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</si>
  <si>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</si>
  <si>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</si>
  <si>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</si>
  <si>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</si>
  <si>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</si>
  <si>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</si>
  <si>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</si>
  <si>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</si>
  <si>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</si>
  <si>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</si>
  <si>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</si>
  <si>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</si>
  <si>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</si>
  <si>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</si>
  <si>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</si>
  <si>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</si>
  <si>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</si>
  <si>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</si>
  <si>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</si>
  <si>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</si>
  <si>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</si>
  <si>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</si>
  <si>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</si>
  <si>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</si>
  <si>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</si>
  <si>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</si>
  <si>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</si>
  <si>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</si>
  <si>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</si>
  <si>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</si>
  <si>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</si>
  <si>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</si>
  <si>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</si>
  <si>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</si>
  <si>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</si>
  <si>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</si>
  <si>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</si>
  <si>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</si>
  <si>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</si>
  <si>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</si>
  <si>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</si>
  <si>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</si>
  <si>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</si>
  <si>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</si>
  <si>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</si>
  <si>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</si>
  <si>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</si>
  <si>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</si>
  <si>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</si>
  <si>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</si>
  <si>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</si>
  <si>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</si>
  <si>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</si>
  <si>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</si>
  <si>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</si>
  <si>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</si>
  <si>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</si>
  <si>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</si>
  <si>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</si>
  <si>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</si>
  <si>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</si>
  <si>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</si>
  <si>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</si>
  <si>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</si>
  <si>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</si>
  <si>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</si>
  <si>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</si>
  <si>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</si>
  <si>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</si>
  <si>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</si>
  <si>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</si>
  <si>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</si>
  <si>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</si>
  <si>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</si>
  <si>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</si>
  <si>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</si>
  <si>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</si>
  <si>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</si>
  <si>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</si>
  <si>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</si>
  <si>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</si>
  <si>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</si>
  <si>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</si>
  <si>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</si>
  <si>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</si>
  <si>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</si>
  <si>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</si>
  <si>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</si>
  <si>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</si>
  <si>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</si>
  <si>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</si>
  <si>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</si>
  <si>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</si>
  <si>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</si>
  <si>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</si>
  <si>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</si>
  <si>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</si>
  <si>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</si>
  <si>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</si>
  <si>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</si>
  <si>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</si>
  <si>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</si>
  <si>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</si>
  <si>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</si>
  <si>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</si>
  <si>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</si>
  <si>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</si>
  <si>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</si>
  <si>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</si>
  <si>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</si>
  <si>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</si>
  <si>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</si>
  <si>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</si>
  <si>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</si>
  <si>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</si>
  <si>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</si>
  <si>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</si>
  <si>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</si>
  <si>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</si>
  <si>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</si>
  <si>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</si>
  <si>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</si>
  <si>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</si>
  <si>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</si>
  <si>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</si>
  <si>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</si>
  <si>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</si>
  <si>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</si>
  <si>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</si>
  <si>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</si>
  <si>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</si>
  <si>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</si>
  <si>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</si>
  <si>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</si>
  <si>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</si>
  <si>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</si>
  <si>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</si>
  <si>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</si>
  <si>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</si>
  <si>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</si>
  <si>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</si>
  <si>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</si>
  <si>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</si>
  <si>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</si>
  <si>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</si>
  <si>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</si>
  <si>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</si>
  <si>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</si>
  <si>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</si>
  <si>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</si>
  <si>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</si>
  <si>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</si>
  <si>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</si>
  <si>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</si>
  <si>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</si>
  <si>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</si>
  <si>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</si>
  <si>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</si>
  <si>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</si>
  <si>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</si>
  <si>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</si>
  <si>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</si>
  <si>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</si>
  <si>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</si>
  <si>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</si>
  <si>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</si>
  <si>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</si>
  <si>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</si>
  <si>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</si>
  <si>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</si>
  <si>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</si>
  <si>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</si>
  <si>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</si>
  <si>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</si>
  <si>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</si>
  <si>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</si>
  <si>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</si>
  <si>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</si>
  <si>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</si>
  <si>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</si>
  <si>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</si>
  <si>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</si>
  <si>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</si>
  <si>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</si>
  <si>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</si>
  <si>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</si>
  <si>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</si>
  <si>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</si>
  <si>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</si>
  <si>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</si>
  <si>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</si>
  <si>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</si>
  <si>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</si>
  <si>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</si>
  <si>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</si>
  <si>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</si>
  <si>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</si>
  <si>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</si>
  <si>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</si>
  <si>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</si>
  <si>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</si>
  <si>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</si>
  <si>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</si>
  <si>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</si>
  <si>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</si>
  <si>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</si>
  <si>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</si>
  <si>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</si>
  <si>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</si>
  <si>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</si>
  <si>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</si>
  <si>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</si>
  <si>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</si>
  <si>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</si>
  <si>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</si>
  <si>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</si>
  <si>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</si>
  <si>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</si>
  <si>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</si>
  <si>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</si>
  <si>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</si>
  <si>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</si>
  <si>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</si>
  <si>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</si>
  <si>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</si>
  <si>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</si>
  <si>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</si>
  <si>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</si>
  <si>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</si>
  <si>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</si>
  <si>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</si>
  <si>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</si>
  <si>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</si>
  <si>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</si>
  <si>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</si>
  <si>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</si>
  <si>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</si>
  <si>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</si>
  <si>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</si>
  <si>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</si>
  <si>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</si>
  <si>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</si>
  <si>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</si>
  <si>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</si>
  <si>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</si>
  <si>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</si>
  <si>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</si>
  <si>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</si>
  <si>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</si>
  <si>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</si>
  <si>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</si>
  <si>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</si>
  <si>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</si>
  <si>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</si>
  <si>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</si>
  <si>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</si>
  <si>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</si>
  <si>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</si>
  <si>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</si>
  <si>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</si>
  <si>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</si>
  <si>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</si>
  <si>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</si>
  <si>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</si>
  <si>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</si>
  <si>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</si>
  <si>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</si>
  <si>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</si>
  <si>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</si>
  <si>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</si>
  <si>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</si>
  <si>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</si>
  <si>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</si>
  <si>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</si>
  <si>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</si>
  <si>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</si>
  <si>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</si>
  <si>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</si>
  <si>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</si>
  <si>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</si>
  <si>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</si>
  <si>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</si>
  <si>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</si>
  <si>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</si>
  <si>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</si>
  <si>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</si>
  <si>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</si>
  <si>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</si>
  <si>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</si>
  <si>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</si>
  <si>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</si>
  <si>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</si>
  <si>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</si>
  <si>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</si>
  <si>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</si>
  <si>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</si>
  <si>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</si>
  <si>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</si>
  <si>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</si>
  <si>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</si>
  <si>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</si>
  <si>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</si>
  <si>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</si>
  <si>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</si>
  <si>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</si>
  <si>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</si>
  <si>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</si>
  <si>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</si>
  <si>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</si>
  <si>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</si>
  <si>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</si>
  <si>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</si>
  <si>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</si>
  <si>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</si>
  <si>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</si>
  <si>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</si>
  <si>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</si>
  <si>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</si>
  <si>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</si>
  <si>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</si>
  <si>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</si>
  <si>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</si>
  <si>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</si>
  <si>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</si>
  <si>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</si>
  <si>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</si>
  <si>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</si>
  <si>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</si>
  <si>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</si>
  <si>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</si>
  <si>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</si>
  <si>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</si>
  <si>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</si>
  <si>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</si>
  <si>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</si>
  <si>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</si>
  <si>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</si>
  <si>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</si>
  <si>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</si>
  <si>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</si>
  <si>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</si>
  <si>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</si>
  <si>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</si>
  <si>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</si>
  <si>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</si>
  <si>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</si>
  <si>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</si>
  <si>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</si>
  <si>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</si>
  <si>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</si>
  <si>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</si>
  <si>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</si>
  <si>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</si>
  <si>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</si>
  <si>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</si>
  <si>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</si>
  <si>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</si>
  <si>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</si>
  <si>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</si>
  <si>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</si>
  <si>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</si>
  <si>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</si>
  <si>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</si>
  <si>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</si>
  <si>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</si>
  <si>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</si>
  <si>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</si>
  <si>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</si>
  <si>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</si>
  <si>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</si>
  <si>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</si>
  <si>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</si>
  <si>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</si>
  <si>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</si>
  <si>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</si>
  <si>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</si>
  <si>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</si>
  <si>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</si>
  <si>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</si>
  <si>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</si>
  <si>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</si>
  <si>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</si>
  <si>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</si>
  <si>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</si>
  <si>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</si>
  <si>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</si>
  <si>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</si>
  <si>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</si>
  <si>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</si>
  <si>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</si>
  <si>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</si>
  <si>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</si>
  <si>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</si>
  <si>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</si>
  <si>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</si>
  <si>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</si>
  <si>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</si>
  <si>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</si>
  <si>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</si>
  <si>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</si>
  <si>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</si>
  <si>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</si>
  <si>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</si>
  <si>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</si>
  <si>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</si>
  <si>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</si>
  <si>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</si>
  <si>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</si>
  <si>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</si>
  <si>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</si>
  <si>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</si>
  <si>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</si>
  <si>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</si>
  <si>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</si>
  <si>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</si>
  <si>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</si>
  <si>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</si>
  <si>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</si>
  <si>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</si>
  <si>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</si>
  <si>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</si>
  <si>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</si>
  <si>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</si>
  <si>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</si>
  <si>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</si>
  <si>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</si>
  <si>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</si>
  <si>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</si>
  <si>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</si>
  <si>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</si>
  <si>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</si>
  <si>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</si>
  <si>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</si>
  <si>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</si>
  <si>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</si>
  <si>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</si>
  <si>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</si>
  <si>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</si>
  <si>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</si>
  <si>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</si>
  <si>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</si>
  <si>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</si>
  <si>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</si>
  <si>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</si>
  <si>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</si>
  <si>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</si>
  <si>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</si>
  <si>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</si>
  <si>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</si>
  <si>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</si>
  <si>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</si>
  <si>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</si>
  <si>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</si>
  <si>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</si>
  <si>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</si>
  <si>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</si>
  <si>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</si>
  <si>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</si>
  <si>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</si>
  <si>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</si>
  <si>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</si>
  <si>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</si>
  <si>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</si>
  <si>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</si>
  <si>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</si>
  <si>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</si>
  <si>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</si>
  <si>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</si>
  <si>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</si>
  <si>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</si>
  <si>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</si>
  <si>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</si>
  <si>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</si>
  <si>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</si>
  <si>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</si>
  <si>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</si>
  <si>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</si>
  <si>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</si>
  <si>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</si>
  <si>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</si>
  <si>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</si>
  <si>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</si>
  <si>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</si>
  <si>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</si>
  <si>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</si>
  <si>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</si>
  <si>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</si>
  <si>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</si>
  <si>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</si>
  <si>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</si>
  <si>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</si>
  <si>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</si>
  <si>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</si>
  <si>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</si>
  <si>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</si>
  <si>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</si>
  <si>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</si>
  <si>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</si>
  <si>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</si>
  <si>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</si>
  <si>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</si>
  <si>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</si>
  <si>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</si>
  <si>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</si>
  <si>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</si>
  <si>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</si>
  <si>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</si>
  <si>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</si>
  <si>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</si>
  <si>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</si>
  <si>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</si>
  <si>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</si>
  <si>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</si>
  <si>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</si>
  <si>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</si>
  <si>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</si>
  <si>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</si>
  <si>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</si>
  <si>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</si>
  <si>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</si>
  <si>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</si>
  <si>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</si>
  <si>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</si>
  <si>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</si>
  <si>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</si>
  <si>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</si>
  <si>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</si>
  <si>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</si>
  <si>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</si>
  <si>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</si>
  <si>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</si>
  <si>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</si>
  <si>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</si>
  <si>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</si>
  <si>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</si>
  <si>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</si>
  <si>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</si>
  <si>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</si>
  <si>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</si>
  <si>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</si>
  <si>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</si>
  <si>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</si>
  <si>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</si>
  <si>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</si>
  <si>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</si>
  <si>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</si>
  <si>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</si>
  <si>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</si>
  <si>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</si>
  <si>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</si>
  <si>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</si>
  <si>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</si>
  <si>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</si>
  <si>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</si>
  <si>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</si>
  <si>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</si>
  <si>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</si>
  <si>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</si>
  <si>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</si>
  <si>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</si>
  <si>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</si>
  <si>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</si>
  <si>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</si>
  <si>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</si>
  <si>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</si>
  <si>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</si>
  <si>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</si>
  <si>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</si>
  <si>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</si>
  <si>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</si>
  <si>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</si>
  <si>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</si>
  <si>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</si>
  <si>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</si>
  <si>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</si>
  <si>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</si>
  <si>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</si>
  <si>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</si>
  <si>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</si>
  <si>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</si>
  <si>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</si>
  <si>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</si>
  <si>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</si>
  <si>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</si>
  <si>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</si>
  <si>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</si>
  <si>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</si>
  <si>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</si>
  <si>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</si>
  <si>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</si>
  <si>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</si>
  <si>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</si>
  <si>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</si>
  <si>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</si>
  <si>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</si>
  <si>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</si>
  <si>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</si>
  <si>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</si>
  <si>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</si>
  <si>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</si>
  <si>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</si>
  <si>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</si>
  <si>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</si>
  <si>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</si>
  <si>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</si>
  <si>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</si>
  <si>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</si>
  <si>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</si>
  <si>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</si>
  <si>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</si>
  <si>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</si>
  <si>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</si>
  <si>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</si>
  <si>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</si>
  <si>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</si>
  <si>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</si>
  <si>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</si>
  <si>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</si>
  <si>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</si>
  <si>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</si>
  <si>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</si>
  <si>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</si>
  <si>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</si>
  <si>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</si>
  <si>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</si>
  <si>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</si>
  <si>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</si>
  <si>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</si>
  <si>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</si>
  <si>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</si>
  <si>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</si>
  <si>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</si>
  <si>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</si>
  <si>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</si>
  <si>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</si>
  <si>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</si>
  <si>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</si>
  <si>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</si>
  <si>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</si>
  <si>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</si>
  <si>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</si>
  <si>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</si>
  <si>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</si>
  <si>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</si>
  <si>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</si>
  <si>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</si>
  <si>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</si>
  <si>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</si>
  <si>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</si>
  <si>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</si>
  <si>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</si>
  <si>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</si>
  <si>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</si>
  <si>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</si>
  <si>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</si>
  <si>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</si>
  <si>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</si>
  <si>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</si>
  <si>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</si>
  <si>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</si>
  <si>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</si>
  <si>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</si>
  <si>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</si>
  <si>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</si>
  <si>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</si>
  <si>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</si>
  <si>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</si>
  <si>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</si>
  <si>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</si>
  <si>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</si>
  <si>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</si>
  <si>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</si>
  <si>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</si>
  <si>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</si>
  <si>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</si>
  <si>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</si>
  <si>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</si>
  <si>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</si>
  <si>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</si>
  <si>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</si>
  <si>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</si>
  <si>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</si>
  <si>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</si>
  <si>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</si>
  <si>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</si>
  <si>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</si>
  <si>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</si>
  <si>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</si>
  <si>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</si>
  <si>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</si>
  <si>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</si>
  <si>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</si>
  <si>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</si>
  <si>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</si>
  <si>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</si>
  <si>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</si>
  <si>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</si>
  <si>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</si>
  <si>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</si>
  <si>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</si>
  <si>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</si>
  <si>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</si>
  <si>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</si>
  <si>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</si>
  <si>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</si>
  <si>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</si>
  <si>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</si>
  <si>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</si>
  <si>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</si>
  <si>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</si>
  <si>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</si>
  <si>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</si>
  <si>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</si>
  <si>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</si>
  <si>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</si>
  <si>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</si>
  <si>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</si>
  <si>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</si>
  <si>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</si>
  <si>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</si>
  <si>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</si>
  <si>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</si>
  <si>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</si>
  <si>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</si>
  <si>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</si>
  <si>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</si>
  <si>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</si>
  <si>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</si>
  <si>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</si>
  <si>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</si>
  <si>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</si>
  <si>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</si>
  <si>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</si>
  <si>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</si>
  <si>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</si>
  <si>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</si>
  <si>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</si>
  <si>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</si>
  <si>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</si>
  <si>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</si>
  <si>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</si>
  <si>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</si>
  <si>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</si>
  <si>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</si>
  <si>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</si>
  <si>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</si>
  <si>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</si>
  <si>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</si>
  <si>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</si>
  <si>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</si>
  <si>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</si>
  <si>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</si>
  <si>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</si>
  <si>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</si>
  <si>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</si>
  <si>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</si>
  <si>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</si>
  <si>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</si>
  <si>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</si>
  <si>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</si>
  <si>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</si>
  <si>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</si>
  <si>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</si>
  <si>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</si>
  <si>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</si>
  <si>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</si>
  <si>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</si>
  <si>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</si>
  <si>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</si>
  <si>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</si>
  <si>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</si>
  <si>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</si>
  <si>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</si>
  <si>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</si>
  <si>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</si>
  <si>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</si>
  <si>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</si>
  <si>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</si>
  <si>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</si>
  <si>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</si>
  <si>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</si>
  <si>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</si>
  <si>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</si>
  <si>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</si>
  <si>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</si>
  <si>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</si>
  <si>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</si>
  <si>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</si>
  <si>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</si>
  <si>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</si>
  <si>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</si>
  <si>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</si>
  <si>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</si>
  <si>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</si>
  <si>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</si>
  <si>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</si>
  <si>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</si>
  <si>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</si>
  <si>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</si>
  <si>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</si>
  <si>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</si>
  <si>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</si>
  <si>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</si>
  <si>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</si>
  <si>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</si>
  <si>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</si>
  <si>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</si>
  <si>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</si>
  <si>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</si>
  <si>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</si>
  <si>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</si>
  <si>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</si>
  <si>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</si>
  <si>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</si>
  <si>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</si>
  <si>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</si>
  <si>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</si>
  <si>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</si>
  <si>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</si>
  <si>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</si>
  <si>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</si>
  <si>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</si>
  <si>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</si>
  <si>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</si>
  <si>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</si>
  <si>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</si>
  <si>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</si>
  <si>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</si>
  <si>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</si>
  <si>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</si>
  <si>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</si>
  <si>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</si>
  <si>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</si>
  <si>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</si>
  <si>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</si>
  <si>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</si>
  <si>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</si>
  <si>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</si>
  <si>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</si>
  <si>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</si>
  <si>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</si>
  <si>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</si>
  <si>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</si>
  <si>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</si>
  <si>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</si>
  <si>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</si>
  <si>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</si>
  <si>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</si>
  <si>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</si>
  <si>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</si>
  <si>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</si>
  <si>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</si>
  <si>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</si>
  <si>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</si>
  <si>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</si>
  <si>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</si>
  <si>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</si>
  <si>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</si>
  <si>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</si>
  <si>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</si>
  <si>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</si>
  <si>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</si>
  <si>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</si>
  <si>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</si>
  <si>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</si>
  <si>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</si>
  <si>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</si>
  <si>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</si>
  <si>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</si>
  <si>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</si>
  <si>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</si>
  <si>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</si>
  <si>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</si>
  <si>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</si>
  <si>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</si>
  <si>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</si>
  <si>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</si>
  <si>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</si>
  <si>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</si>
  <si>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</si>
  <si>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</si>
  <si>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</si>
  <si>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</si>
  <si>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</si>
  <si>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</si>
  <si>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</si>
  <si>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</si>
  <si>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</si>
  <si>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</si>
  <si>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</si>
  <si>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</si>
  <si>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</si>
  <si>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</si>
  <si>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</si>
  <si>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</si>
  <si>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</si>
  <si>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</si>
  <si>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</si>
  <si>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</si>
  <si>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</si>
  <si>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</si>
  <si>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</si>
  <si>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</si>
  <si>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</si>
  <si>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</si>
  <si>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</si>
  <si>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</si>
  <si>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</si>
  <si>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</si>
  <si>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</si>
  <si>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</si>
  <si>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</si>
  <si>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</si>
  <si>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</si>
  <si>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</si>
  <si>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</si>
  <si>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</si>
  <si>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</si>
  <si>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</si>
  <si>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</si>
  <si>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</si>
  <si>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</si>
  <si>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</si>
  <si>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</si>
  <si>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</si>
  <si>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</si>
  <si>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</si>
  <si>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</si>
  <si>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</si>
  <si>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</si>
  <si>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</si>
  <si>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</si>
  <si>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</si>
  <si>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</si>
  <si>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</si>
  <si>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</si>
  <si>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</si>
  <si>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</si>
  <si>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</si>
  <si>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</si>
  <si>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</si>
  <si>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</si>
  <si>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</si>
  <si>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</si>
  <si>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</si>
  <si>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</si>
  <si>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</si>
  <si>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</si>
  <si>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</si>
  <si>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</si>
  <si>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</si>
  <si>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</si>
  <si>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</si>
  <si>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</si>
  <si>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</si>
  <si>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</si>
  <si>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</si>
  <si>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</si>
  <si>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</si>
  <si>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</si>
  <si>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</si>
  <si>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</si>
  <si>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</si>
  <si>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</si>
  <si>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</si>
  <si>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</si>
  <si>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</si>
  <si>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</si>
  <si>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</si>
  <si>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</si>
  <si>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</si>
  <si>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</si>
  <si>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</si>
  <si>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</si>
  <si>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</si>
  <si>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</si>
  <si>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</si>
  <si>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</si>
  <si>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</si>
  <si>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</si>
  <si>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</si>
  <si>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</si>
  <si>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</si>
  <si>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</si>
  <si>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</si>
  <si>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</si>
  <si>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</si>
  <si>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</si>
  <si>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</si>
  <si>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</si>
  <si>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</si>
  <si>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</si>
  <si>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</si>
  <si>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</si>
  <si>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</si>
  <si>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</si>
  <si>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</si>
  <si>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</si>
  <si>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</si>
  <si>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</si>
  <si>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</si>
  <si>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</si>
  <si>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</si>
  <si>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</si>
  <si>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</si>
  <si>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</si>
  <si>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</si>
  <si>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</si>
  <si>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</si>
  <si>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</si>
  <si>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</si>
  <si>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</si>
  <si>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</si>
  <si>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</si>
  <si>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</si>
  <si>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</si>
  <si>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</si>
  <si>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</si>
  <si>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</si>
  <si>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</si>
  <si>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</si>
  <si>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</si>
  <si>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</si>
  <si>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</si>
  <si>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</si>
  <si>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</si>
  <si>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</si>
  <si>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</si>
  <si>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</si>
  <si>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</si>
  <si>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</si>
  <si>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</si>
  <si>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</si>
  <si>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</si>
  <si>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</si>
  <si>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</si>
  <si>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</si>
  <si>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</si>
  <si>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</si>
  <si>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</si>
  <si>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</si>
  <si>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</si>
  <si>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</si>
  <si>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</si>
  <si>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</si>
  <si>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</si>
  <si>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</si>
  <si>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</si>
  <si>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</si>
  <si>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</si>
  <si>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</si>
  <si>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</si>
  <si>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</si>
  <si>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</si>
  <si>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</si>
  <si>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</si>
  <si>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</si>
  <si>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</si>
  <si>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</si>
  <si>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</si>
  <si>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</si>
  <si>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</si>
  <si>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</si>
  <si>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</si>
  <si>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</si>
  <si>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</si>
  <si>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</si>
  <si>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</si>
  <si>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</si>
  <si>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</si>
  <si>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</si>
  <si>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</si>
  <si>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</si>
  <si>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</si>
  <si>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</si>
  <si>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</si>
  <si>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</si>
  <si>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</si>
  <si>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</si>
  <si>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</si>
  <si>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</si>
  <si>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</si>
  <si>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</si>
  <si>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</si>
  <si>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</si>
  <si>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</si>
  <si>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</si>
  <si>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</si>
  <si>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</si>
  <si>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</si>
  <si>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</si>
  <si>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</si>
  <si>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</si>
  <si>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</si>
  <si>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</si>
  <si>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</si>
  <si>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</si>
  <si>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</si>
  <si>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</si>
  <si>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</si>
  <si>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</si>
  <si>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</si>
  <si>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</si>
  <si>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</si>
  <si>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</si>
  <si>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</si>
  <si>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</si>
  <si>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</si>
  <si>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</si>
  <si>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</si>
  <si>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</si>
  <si>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</si>
  <si>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</si>
  <si>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</si>
  <si>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</si>
  <si>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</si>
  <si>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</si>
  <si>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</si>
  <si>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</si>
  <si>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</si>
  <si>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</si>
  <si>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</si>
  <si>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</si>
  <si>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</si>
  <si>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</si>
  <si>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</si>
  <si>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</si>
  <si>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</si>
  <si>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</si>
  <si>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</si>
  <si>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</si>
  <si>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</si>
  <si>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</si>
  <si>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</si>
  <si>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</si>
  <si>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</si>
  <si>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</si>
  <si>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</si>
  <si>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</si>
  <si>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</si>
  <si>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</si>
  <si>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</si>
  <si>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</si>
  <si>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</si>
  <si>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</si>
  <si>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</si>
  <si>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</si>
  <si>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</si>
  <si>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</si>
  <si>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</si>
  <si>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</si>
  <si>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</si>
  <si>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</si>
  <si>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</si>
  <si>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</si>
  <si>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</si>
  <si>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</si>
  <si>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</si>
  <si>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</si>
  <si>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</si>
  <si>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</si>
  <si>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</si>
  <si>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</si>
  <si>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</si>
  <si>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</si>
  <si>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</si>
  <si>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</si>
  <si>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</si>
  <si>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</si>
  <si>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</si>
  <si>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</si>
  <si>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</si>
  <si>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</si>
  <si>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</si>
  <si>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</si>
  <si>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</si>
  <si>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</si>
  <si>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</si>
  <si>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</si>
  <si>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</si>
  <si>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</si>
  <si>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</si>
  <si>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</si>
  <si>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</si>
  <si>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</si>
  <si>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</si>
  <si>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</si>
  <si>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</si>
  <si>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</si>
  <si>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</si>
  <si>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</si>
  <si>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</si>
  <si>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</si>
  <si>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</si>
  <si>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</si>
  <si>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</si>
  <si>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</si>
  <si>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</si>
  <si>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</si>
  <si>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</si>
  <si>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</si>
  <si>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</si>
  <si>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</si>
  <si>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</si>
  <si>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</si>
  <si>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</si>
  <si>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</si>
  <si>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</si>
  <si>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</si>
  <si>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</si>
  <si>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</si>
  <si>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</si>
  <si>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</si>
  <si>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</si>
  <si>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</si>
  <si>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</si>
  <si>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</si>
  <si>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</si>
  <si>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</si>
  <si>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</si>
  <si>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</si>
  <si>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</si>
  <si>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</si>
  <si>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</si>
  <si>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</si>
  <si>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</si>
  <si>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</si>
  <si>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</si>
  <si>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</si>
  <si>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</si>
  <si>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</si>
  <si>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</si>
  <si>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</si>
  <si>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</si>
  <si>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</si>
  <si>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</si>
  <si>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</si>
  <si>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</si>
  <si>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</si>
  <si>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</si>
  <si>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</si>
  <si>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</si>
  <si>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</si>
  <si>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</si>
  <si>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</si>
  <si>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</si>
  <si>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</si>
  <si>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</si>
  <si>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</si>
  <si>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</si>
  <si>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</si>
  <si>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</si>
  <si>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</si>
  <si>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</si>
  <si>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</si>
  <si>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</si>
  <si>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</si>
  <si>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</si>
  <si>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</si>
  <si>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</si>
  <si>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</si>
  <si>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</si>
  <si>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</si>
  <si>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</si>
  <si>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</si>
  <si>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</si>
  <si>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</si>
  <si>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</si>
  <si>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</si>
  <si>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</si>
  <si>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</si>
  <si>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</si>
  <si>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</si>
  <si>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</si>
  <si>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</si>
  <si>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</si>
  <si>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</si>
  <si>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</si>
  <si>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</si>
  <si>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</si>
  <si>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</si>
  <si>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</si>
  <si>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</si>
  <si>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</si>
  <si>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</si>
  <si>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</si>
  <si>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</si>
  <si>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</si>
  <si>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</si>
  <si>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</si>
  <si>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</si>
  <si>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</si>
  <si>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</si>
  <si>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</si>
  <si>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</si>
  <si>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</si>
  <si>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</si>
  <si>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</si>
  <si>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</si>
  <si>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</si>
  <si>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</si>
  <si>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</si>
  <si>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</si>
  <si>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</si>
  <si>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</si>
  <si>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</si>
  <si>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</si>
  <si>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</si>
  <si>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</si>
  <si>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</si>
  <si>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</si>
  <si>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</si>
  <si>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</si>
  <si>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</si>
  <si>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</si>
  <si>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</si>
  <si>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</si>
  <si>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</si>
  <si>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</si>
  <si>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</si>
  <si>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</si>
  <si>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</si>
  <si>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</si>
  <si>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</si>
  <si>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</si>
  <si>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</si>
  <si>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</si>
  <si>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</si>
  <si>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</si>
  <si>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</si>
  <si>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</si>
  <si>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</si>
  <si>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</si>
  <si>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</si>
  <si>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</si>
  <si>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</si>
  <si>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</si>
  <si>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</si>
  <si>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</si>
  <si>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</si>
  <si>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</si>
  <si>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</si>
  <si>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</si>
  <si>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</si>
  <si>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</si>
  <si>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</si>
  <si>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</si>
  <si>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</si>
  <si>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</si>
  <si>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</si>
  <si>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</si>
  <si>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</si>
  <si>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</si>
  <si>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</si>
  <si>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</si>
  <si>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</si>
  <si>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</si>
  <si>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</si>
  <si>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</si>
  <si>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</si>
  <si>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</si>
  <si>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</si>
  <si>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</si>
  <si>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</si>
  <si>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</si>
  <si>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</si>
  <si>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</si>
  <si>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</si>
  <si>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</si>
  <si>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</si>
  <si>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</si>
  <si>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</si>
  <si>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</si>
  <si>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</si>
  <si>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</si>
  <si>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</si>
  <si>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</si>
  <si>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</si>
  <si>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</si>
  <si>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</si>
  <si>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</si>
  <si>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</si>
  <si>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</si>
  <si>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</si>
  <si>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</si>
  <si>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</si>
  <si>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</si>
  <si>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</si>
  <si>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</si>
  <si>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</si>
  <si>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</si>
  <si>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</si>
  <si>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</si>
  <si>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</si>
  <si>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</si>
  <si>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</si>
  <si>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</si>
  <si>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</si>
  <si>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</si>
  <si>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</si>
  <si>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</si>
  <si>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</si>
  <si>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</si>
  <si>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</si>
  <si>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</si>
  <si>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</si>
  <si>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</si>
  <si>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</si>
  <si>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</si>
  <si>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</si>
  <si>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</si>
  <si>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</si>
  <si>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</si>
  <si>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</si>
  <si>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</si>
  <si>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</si>
  <si>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</si>
  <si>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</si>
  <si>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</si>
  <si>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</si>
  <si>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</si>
  <si>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</si>
  <si>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</si>
  <si>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</si>
  <si>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</si>
  <si>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</si>
  <si>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</si>
  <si>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</si>
  <si>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</si>
  <si>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</si>
  <si>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</si>
  <si>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</si>
  <si>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</si>
  <si>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</si>
  <si>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</si>
  <si>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</si>
  <si>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</si>
  <si>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</si>
  <si>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</si>
  <si>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</si>
  <si>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</si>
  <si>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</si>
  <si>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</si>
  <si>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</si>
  <si>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</si>
  <si>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</si>
  <si>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</si>
  <si>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</si>
  <si>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</si>
  <si>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</si>
  <si>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</si>
  <si>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</si>
  <si>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</si>
  <si>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</si>
  <si>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</si>
  <si>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</si>
  <si>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</si>
  <si>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</si>
  <si>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</si>
  <si>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</si>
  <si>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</si>
  <si>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</si>
  <si>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</si>
  <si>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</si>
  <si>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</si>
  <si>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</si>
  <si>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</si>
  <si>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</si>
  <si>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</si>
  <si>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</si>
  <si>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</si>
  <si>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</si>
  <si>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</si>
  <si>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</si>
  <si>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</si>
  <si>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</si>
  <si>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</si>
  <si>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</si>
  <si>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</si>
  <si>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</si>
  <si>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</si>
  <si>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</si>
  <si>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</si>
  <si>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</si>
  <si>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</si>
  <si>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</si>
  <si>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</si>
  <si>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</si>
  <si>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</si>
  <si>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</si>
  <si>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</si>
  <si>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</si>
  <si>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</si>
  <si>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</si>
  <si>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</si>
  <si>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</si>
  <si>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</si>
  <si>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</si>
  <si>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</si>
  <si>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</si>
  <si>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</si>
  <si>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</si>
  <si>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</si>
  <si>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</si>
  <si>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</si>
  <si>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</si>
  <si>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</si>
  <si>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</si>
  <si>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</si>
  <si>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</si>
  <si>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</si>
  <si>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</si>
  <si>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</si>
  <si>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</si>
  <si>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</si>
  <si>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</si>
  <si>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</si>
  <si>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</si>
  <si>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</si>
  <si>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</si>
  <si>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</si>
  <si>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</si>
  <si>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</si>
  <si>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</si>
  <si>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</si>
  <si>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</si>
  <si>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</si>
  <si>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</si>
  <si>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</si>
  <si>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</si>
  <si>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</si>
  <si>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</si>
  <si>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</si>
  <si>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</si>
  <si>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</si>
  <si>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</si>
  <si>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</si>
  <si>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</si>
  <si>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</si>
  <si>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</si>
  <si>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</si>
  <si>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</si>
  <si>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</si>
  <si>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</si>
  <si>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</si>
  <si>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</si>
  <si>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</si>
  <si>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</si>
  <si>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</si>
  <si>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</si>
  <si>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</si>
  <si>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</si>
  <si>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</si>
  <si>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</si>
  <si>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</si>
  <si>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</si>
  <si>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</si>
  <si>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</si>
  <si>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</si>
  <si>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</si>
  <si>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</si>
  <si>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</si>
  <si>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</si>
  <si>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</si>
  <si>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</si>
  <si>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</si>
  <si>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</si>
  <si>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</si>
  <si>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</si>
  <si>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</si>
  <si>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</si>
  <si>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</si>
  <si>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</si>
  <si>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</si>
  <si>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</si>
  <si>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</si>
  <si>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</si>
  <si>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</si>
  <si>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</si>
  <si>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</si>
  <si>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</si>
  <si>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</si>
  <si>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</si>
  <si>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</si>
  <si>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</si>
  <si>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</si>
  <si>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</si>
  <si>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</si>
  <si>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</si>
  <si>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</si>
  <si>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</si>
  <si>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</si>
  <si>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</si>
  <si>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</si>
  <si>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</si>
  <si>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</si>
  <si>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</si>
  <si>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</si>
  <si>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</si>
  <si>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</si>
  <si>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</si>
  <si>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</si>
  <si>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</si>
  <si>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</si>
  <si>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</si>
  <si>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</si>
  <si>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</si>
  <si>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</si>
  <si>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</si>
  <si>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</si>
  <si>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</si>
  <si>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</si>
  <si>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</si>
  <si>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</si>
  <si>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</si>
  <si>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</si>
  <si>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</si>
  <si>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</si>
  <si>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</si>
  <si>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</si>
  <si>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</si>
  <si>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</si>
  <si>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</si>
  <si>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</si>
  <si>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</si>
  <si>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</si>
  <si>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</si>
  <si>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</si>
  <si>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</si>
  <si>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</si>
  <si>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</si>
  <si>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</si>
  <si>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</si>
  <si>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</si>
  <si>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</si>
  <si>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</si>
  <si>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</si>
  <si>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</si>
  <si>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</si>
  <si>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</si>
  <si>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</si>
  <si>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</si>
  <si>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</si>
  <si>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</si>
  <si>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</si>
  <si>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</si>
  <si>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</si>
  <si>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</si>
  <si>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</si>
  <si>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</si>
  <si>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</si>
  <si>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</si>
  <si>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</si>
  <si>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</si>
  <si>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</si>
  <si>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</si>
  <si>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</si>
  <si>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</si>
  <si>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</si>
  <si>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</si>
  <si>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</si>
  <si>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</si>
  <si>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</si>
  <si>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</si>
  <si>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</si>
  <si>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</si>
  <si>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</si>
  <si>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</si>
  <si>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</si>
  <si>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</si>
  <si>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</si>
  <si>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</si>
  <si>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</si>
  <si>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</si>
  <si>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</si>
  <si>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</si>
  <si>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</si>
  <si>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</si>
  <si>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</si>
  <si>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</si>
  <si>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</si>
  <si>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</si>
  <si>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</si>
  <si>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</si>
  <si>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</si>
  <si>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</si>
  <si>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</si>
  <si>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</si>
  <si>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</si>
  <si>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</si>
  <si>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</si>
  <si>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</si>
  <si>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</si>
  <si>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</si>
  <si>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</si>
  <si>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</si>
  <si>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</si>
  <si>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</si>
  <si>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</si>
  <si>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</si>
  <si>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</si>
  <si>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</si>
  <si>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</si>
  <si>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</si>
  <si>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</si>
  <si>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</si>
  <si>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</si>
  <si>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</si>
  <si>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</si>
  <si>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</si>
  <si>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</si>
  <si>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</si>
  <si>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</si>
  <si>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</si>
  <si>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</si>
  <si>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</si>
  <si>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</si>
  <si>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</si>
  <si>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</si>
  <si>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</si>
  <si>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</si>
  <si>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</si>
  <si>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</si>
  <si>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</si>
  <si>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</si>
  <si>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</si>
  <si>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</si>
  <si>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</si>
  <si>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</si>
  <si>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</si>
  <si>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</si>
  <si>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</si>
  <si>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</si>
  <si>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</si>
  <si>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</si>
  <si>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</si>
  <si>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</si>
  <si>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</si>
  <si>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</si>
  <si>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</si>
  <si>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</si>
  <si>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</si>
  <si>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</si>
  <si>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</si>
  <si>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</si>
  <si>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</si>
  <si>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</si>
  <si>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</si>
  <si>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</si>
  <si>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</si>
  <si>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</si>
  <si>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</si>
  <si>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</si>
  <si>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</si>
  <si>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</si>
  <si>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</si>
  <si>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</si>
  <si>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</si>
  <si>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</si>
  <si>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</si>
  <si>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</si>
  <si>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</si>
  <si>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</si>
  <si>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</si>
  <si>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</si>
  <si>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</si>
  <si>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</si>
  <si>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</si>
  <si>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</si>
  <si>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</si>
  <si>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</si>
  <si>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</si>
  <si>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</si>
  <si>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</si>
  <si>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</si>
  <si>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</si>
  <si>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</si>
  <si>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</si>
  <si>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</si>
  <si>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</si>
  <si>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</si>
  <si>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</si>
  <si>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</si>
  <si>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</si>
  <si>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</si>
  <si>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</si>
  <si>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</si>
  <si>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</si>
  <si>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</si>
  <si>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</si>
  <si>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</si>
  <si>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</si>
  <si>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</si>
  <si>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</si>
  <si>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</si>
  <si>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</si>
  <si>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</si>
  <si>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</si>
  <si>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</si>
  <si>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</si>
  <si>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</si>
  <si>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</si>
  <si>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</si>
  <si>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</si>
  <si>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</si>
  <si>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</si>
  <si>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</si>
  <si>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</si>
  <si>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</si>
  <si>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</si>
  <si>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</si>
  <si>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</si>
  <si>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</si>
  <si>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</si>
  <si>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</si>
  <si>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</si>
  <si>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</si>
  <si>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</si>
  <si>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</si>
  <si>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</si>
  <si>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</si>
  <si>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</si>
  <si>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</si>
  <si>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</si>
  <si>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</si>
  <si>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</si>
  <si>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</si>
  <si>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</si>
  <si>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</si>
  <si>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</si>
  <si>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</si>
  <si>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</si>
  <si>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</si>
  <si>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</si>
  <si>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</si>
  <si>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</si>
  <si>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</si>
  <si>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</si>
  <si>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</si>
  <si>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</si>
  <si>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</si>
  <si>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</si>
  <si>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</si>
  <si>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</si>
  <si>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</si>
  <si>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</si>
  <si>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</si>
  <si>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</si>
  <si>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</si>
  <si>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</si>
  <si>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</si>
  <si>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</si>
  <si>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</si>
  <si>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</si>
  <si>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</si>
  <si>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</si>
  <si>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</si>
  <si>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</si>
  <si>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</si>
  <si>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</si>
  <si>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</si>
  <si>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</si>
  <si>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</si>
  <si>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</si>
  <si>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</si>
  <si>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</si>
  <si>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</si>
  <si>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</si>
  <si>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</si>
  <si>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</si>
  <si>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</si>
  <si>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</si>
  <si>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</si>
  <si>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</si>
  <si>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</si>
  <si>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</si>
  <si>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</si>
  <si>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</si>
  <si>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</si>
  <si>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</si>
  <si>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</si>
  <si>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</si>
  <si>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</si>
  <si>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</si>
  <si>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</si>
  <si>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</si>
  <si>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</si>
  <si>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</si>
  <si>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</si>
  <si>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</si>
  <si>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</si>
  <si>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</si>
  <si>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</si>
  <si>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</si>
  <si>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</si>
  <si>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</si>
  <si>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</si>
  <si>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</si>
  <si>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</si>
  <si>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</si>
  <si>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</si>
  <si>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</si>
  <si>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</si>
  <si>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</si>
  <si>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</si>
  <si>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</si>
  <si>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</si>
  <si>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</si>
  <si>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</si>
  <si>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</si>
  <si>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</si>
  <si>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</si>
  <si>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</si>
  <si>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</si>
  <si>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</si>
  <si>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</si>
  <si>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</si>
  <si>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</si>
  <si>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</si>
  <si>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</si>
  <si>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</si>
  <si>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</si>
  <si>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</si>
  <si>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</si>
  <si>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</si>
  <si>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</si>
  <si>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</si>
  <si>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</si>
  <si>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</si>
  <si>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</si>
  <si>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</si>
  <si>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</si>
  <si>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</si>
  <si>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</si>
  <si>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</si>
  <si>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</si>
  <si>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</si>
  <si>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</si>
  <si>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</si>
  <si>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</si>
  <si>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</si>
  <si>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</si>
  <si>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</si>
  <si>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</si>
  <si>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</si>
  <si>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</si>
  <si>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</si>
  <si>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</si>
  <si>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</si>
  <si>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</si>
  <si>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</si>
  <si>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</si>
  <si>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</si>
  <si>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</si>
  <si>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</si>
  <si>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</si>
  <si>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</si>
  <si>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</si>
  <si>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</si>
  <si>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</si>
  <si>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</si>
  <si>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</si>
  <si>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</si>
  <si>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</si>
  <si>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</si>
  <si>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</si>
  <si>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</si>
  <si>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</si>
  <si>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</si>
  <si>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</si>
  <si>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</si>
  <si>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</si>
  <si>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</si>
  <si>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</si>
  <si>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</si>
  <si>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</si>
  <si>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</si>
  <si>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</si>
  <si>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</si>
  <si>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</si>
  <si>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</si>
  <si>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</si>
  <si>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</si>
  <si>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</si>
  <si>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</si>
  <si>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</si>
  <si>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</si>
  <si>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</si>
  <si>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</si>
  <si>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</si>
  <si>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</si>
  <si>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</si>
  <si>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</si>
  <si>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</si>
  <si>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</si>
  <si>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</si>
  <si>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</si>
  <si>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</si>
  <si>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</si>
  <si>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</si>
  <si>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</si>
  <si>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</si>
  <si>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</si>
  <si>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</si>
  <si>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</si>
  <si>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</si>
  <si>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</si>
  <si>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</si>
  <si>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</si>
  <si>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</si>
  <si>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</si>
  <si>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</si>
  <si>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</si>
  <si>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</si>
  <si>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</si>
  <si>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</si>
  <si>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</si>
  <si>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</si>
  <si>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</si>
  <si>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</si>
  <si>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</si>
  <si>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</si>
  <si>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</si>
  <si>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</si>
  <si>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</si>
  <si>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</si>
  <si>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</si>
  <si>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</si>
  <si>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</si>
  <si>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</si>
  <si>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</si>
  <si>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</si>
  <si>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</si>
  <si>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</si>
  <si>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</si>
  <si>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</si>
  <si>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</si>
  <si>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</si>
  <si>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</si>
  <si>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</si>
  <si>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</si>
  <si>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</si>
  <si>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</si>
  <si>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</si>
  <si>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</si>
  <si>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</si>
  <si>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</si>
  <si>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</si>
  <si>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</si>
  <si>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</si>
  <si>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</si>
  <si>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</si>
  <si>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</si>
  <si>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</si>
  <si>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</si>
  <si>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</si>
  <si>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</si>
  <si>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</si>
  <si>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</si>
  <si>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</si>
  <si>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</si>
  <si>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</si>
  <si>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</si>
  <si>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</si>
  <si>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</si>
  <si>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</si>
  <si>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</si>
  <si>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</si>
  <si>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</si>
  <si>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</si>
  <si>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</si>
  <si>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</si>
  <si>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</si>
  <si>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</si>
  <si>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</si>
  <si>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</si>
  <si>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</si>
  <si>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</si>
  <si>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</si>
  <si>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</si>
  <si>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</si>
  <si>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</si>
  <si>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</si>
  <si>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</si>
  <si>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</si>
  <si>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</si>
  <si>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</si>
  <si>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</si>
  <si>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</si>
  <si>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</si>
  <si>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</si>
  <si>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</si>
  <si>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</si>
  <si>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</si>
  <si>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</si>
  <si>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</si>
  <si>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</si>
  <si>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</si>
  <si>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</si>
  <si>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</si>
  <si>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</si>
  <si>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</si>
  <si>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</si>
  <si>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</si>
  <si>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</si>
  <si>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</si>
  <si>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</si>
  <si>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</si>
  <si>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</si>
  <si>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</si>
  <si>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</si>
  <si>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</si>
  <si>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</si>
  <si>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</si>
  <si>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</si>
  <si>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</si>
  <si>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</si>
  <si>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</si>
  <si>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</si>
  <si>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</si>
  <si>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</si>
  <si>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</si>
  <si>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</si>
  <si>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</si>
  <si>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</si>
  <si>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</si>
  <si>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</si>
  <si>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</si>
  <si>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</si>
  <si>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</si>
  <si>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</si>
  <si>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</si>
  <si>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</si>
  <si>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</si>
  <si>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</si>
  <si>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</si>
  <si>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</si>
  <si>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</si>
  <si>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</si>
  <si>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</si>
  <si>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</si>
  <si>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</si>
  <si>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</si>
  <si>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</si>
  <si>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</si>
  <si>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</si>
  <si>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</si>
  <si>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</si>
  <si>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</si>
  <si>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</si>
  <si>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</si>
  <si>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</si>
  <si>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</si>
  <si>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</si>
  <si>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</si>
  <si>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</si>
  <si>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</si>
  <si>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</si>
  <si>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</si>
  <si>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</si>
  <si>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</si>
  <si>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</si>
  <si>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</si>
  <si>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</si>
  <si>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</si>
  <si>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</si>
  <si>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</si>
  <si>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</si>
  <si>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</si>
  <si>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</si>
  <si>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</si>
  <si>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</si>
  <si>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</si>
  <si>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</si>
  <si>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</si>
  <si>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</si>
  <si>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</si>
  <si>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</si>
  <si>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</si>
  <si>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</si>
  <si>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</si>
  <si>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</si>
  <si>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</si>
  <si>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</si>
  <si>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</si>
  <si>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</si>
  <si>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</si>
  <si>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</si>
  <si>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</si>
  <si>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</si>
  <si>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</si>
  <si>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</si>
  <si>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</si>
  <si>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</si>
  <si>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</si>
  <si>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</si>
  <si>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</si>
  <si>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</si>
  <si>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</si>
  <si>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</si>
  <si>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</si>
  <si>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</si>
  <si>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</si>
  <si>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</si>
  <si>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</si>
  <si>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</si>
  <si>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</si>
  <si>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</si>
  <si>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</si>
  <si>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</si>
  <si>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</si>
  <si>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</si>
  <si>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</si>
  <si>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</si>
  <si>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</si>
  <si>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</si>
  <si>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</si>
  <si>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</si>
  <si>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</si>
  <si>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</si>
  <si>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</si>
  <si>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</si>
  <si>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</si>
  <si>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</si>
  <si>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</si>
  <si>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</si>
  <si>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</si>
  <si>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</si>
  <si>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</si>
  <si>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</si>
  <si>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</si>
  <si>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</si>
  <si>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</si>
  <si>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</si>
  <si>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</si>
  <si>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</si>
  <si>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</si>
  <si>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</si>
  <si>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</si>
  <si>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</si>
  <si>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</si>
  <si>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</si>
  <si>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</si>
  <si>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</si>
  <si>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</si>
  <si>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</si>
  <si>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</si>
  <si>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</si>
  <si>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</si>
  <si>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</si>
  <si>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</si>
  <si>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</si>
  <si>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</si>
  <si>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</si>
  <si>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</si>
  <si>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</si>
  <si>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</si>
  <si>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</si>
  <si>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</si>
  <si>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</si>
  <si>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</si>
  <si>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</si>
  <si>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</si>
  <si>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</si>
  <si>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</si>
  <si>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</si>
  <si>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</si>
  <si>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</si>
  <si>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</si>
  <si>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</si>
  <si>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</si>
  <si>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</si>
  <si>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</si>
  <si>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</si>
  <si>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</si>
  <si>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</si>
  <si>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</si>
  <si>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</si>
  <si>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</si>
  <si>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</si>
  <si>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</si>
  <si>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</si>
  <si>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</si>
  <si>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</si>
  <si>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</si>
  <si>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</si>
  <si>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</si>
  <si>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</si>
  <si>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</si>
  <si>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</si>
  <si>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</si>
  <si>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</si>
  <si>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</si>
  <si>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</si>
  <si>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</si>
  <si>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</si>
  <si>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</si>
  <si>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</si>
  <si>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</si>
  <si>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</si>
  <si>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</si>
  <si>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</si>
  <si>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</si>
  <si>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</si>
  <si>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</si>
  <si>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</si>
  <si>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</si>
  <si>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</si>
  <si>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</si>
  <si>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</si>
  <si>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</si>
  <si>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</si>
  <si>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</si>
  <si>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</si>
  <si>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</si>
  <si>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</si>
  <si>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</si>
  <si>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</si>
  <si>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</si>
  <si>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</si>
  <si>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</si>
  <si>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</si>
  <si>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</si>
  <si>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</si>
  <si>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</si>
  <si>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</si>
  <si>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</si>
  <si>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</si>
  <si>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</si>
  <si>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</si>
  <si>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</si>
  <si>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</si>
  <si>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</si>
  <si>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</si>
  <si>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</si>
  <si>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</si>
  <si>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</si>
  <si>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</si>
  <si>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</si>
  <si>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</si>
  <si>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</si>
  <si>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</si>
  <si>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</si>
  <si>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</si>
  <si>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</si>
  <si>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</si>
  <si>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</si>
  <si>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</si>
  <si>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</si>
  <si>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</si>
  <si>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</si>
  <si>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</si>
  <si>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</si>
  <si>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</si>
  <si>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</si>
  <si>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</si>
  <si>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</si>
  <si>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</si>
  <si>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</si>
  <si>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</si>
  <si>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</si>
  <si>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</si>
  <si>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</si>
  <si>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</si>
  <si>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</si>
  <si>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</si>
  <si>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</si>
  <si>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</si>
  <si>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</si>
  <si>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</si>
  <si>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</si>
  <si>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</si>
  <si>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</si>
  <si>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</si>
  <si>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</si>
  <si>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</si>
  <si>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</si>
  <si>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</si>
  <si>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</si>
  <si>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</si>
  <si>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</si>
  <si>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</si>
  <si>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</si>
  <si>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</si>
  <si>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</si>
  <si>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</si>
  <si>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</si>
  <si>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</si>
  <si>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</si>
  <si>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</si>
  <si>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</si>
  <si>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</si>
  <si>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</si>
  <si>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</si>
  <si>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</si>
  <si>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</si>
  <si>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</si>
  <si>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</si>
  <si>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</si>
  <si>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</si>
  <si>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</si>
  <si>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</si>
  <si>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</si>
  <si>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</si>
  <si>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</si>
  <si>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</si>
  <si>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</si>
  <si>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</si>
  <si>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</si>
  <si>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</si>
  <si>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</si>
  <si>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</si>
  <si>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</si>
  <si>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</si>
  <si>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</si>
  <si>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</si>
  <si>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</si>
  <si>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</si>
  <si>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</si>
  <si>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</si>
  <si>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</si>
  <si>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</si>
  <si>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</si>
  <si>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</si>
  <si>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</si>
  <si>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</si>
  <si>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</si>
  <si>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</si>
  <si>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</si>
  <si>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</si>
  <si>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</si>
  <si>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</si>
  <si>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</si>
  <si>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</si>
  <si>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</si>
  <si>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</si>
  <si>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</si>
  <si>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</si>
  <si>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</si>
  <si>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</si>
  <si>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</si>
  <si>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</si>
  <si>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</si>
  <si>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</si>
  <si>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</si>
  <si>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</si>
  <si>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</si>
  <si>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</si>
  <si>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</si>
  <si>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</si>
  <si>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</si>
  <si>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</si>
  <si>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</si>
  <si>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</si>
  <si>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</si>
  <si>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</si>
  <si>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</si>
  <si>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</si>
  <si>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</si>
  <si>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</si>
  <si>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</si>
  <si>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</si>
  <si>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</si>
  <si>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</si>
  <si>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</si>
  <si>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</si>
  <si>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</si>
  <si>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</si>
  <si>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</si>
  <si>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</si>
  <si>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</si>
  <si>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</si>
  <si>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</si>
  <si>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</si>
  <si>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</si>
  <si>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</si>
  <si>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</si>
  <si>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</si>
  <si>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</si>
  <si>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</si>
  <si>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</si>
  <si>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</si>
  <si>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</si>
  <si>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</si>
  <si>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</si>
  <si>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</si>
  <si>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</si>
  <si>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</si>
  <si>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</si>
  <si>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</si>
  <si>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</si>
  <si>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</si>
  <si>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</si>
  <si>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</si>
  <si>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</si>
  <si>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</si>
  <si>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</si>
  <si>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</si>
  <si>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</si>
  <si>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</si>
  <si>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</si>
  <si>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</si>
  <si>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</si>
  <si>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</si>
  <si>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</si>
  <si>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</si>
  <si>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</si>
  <si>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</si>
  <si>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</si>
  <si>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</si>
  <si>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</si>
  <si>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</si>
  <si>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</si>
  <si>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</si>
  <si>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</si>
  <si>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</si>
  <si>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</si>
  <si>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</si>
  <si>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</si>
  <si>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</si>
  <si>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</si>
  <si>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</si>
  <si>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</si>
  <si>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</si>
  <si>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</si>
  <si>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</si>
  <si>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</si>
  <si>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</si>
  <si>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</si>
  <si>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</si>
  <si>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</si>
  <si>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</si>
  <si>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</si>
  <si>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</si>
  <si>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</si>
  <si>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</si>
  <si>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</si>
  <si>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</si>
  <si>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</si>
  <si>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</si>
  <si>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</si>
  <si>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</si>
  <si>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</si>
  <si>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</si>
  <si>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</si>
  <si>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</si>
  <si>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</si>
  <si>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</si>
  <si>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</si>
  <si>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</si>
  <si>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</si>
  <si>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</si>
  <si>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</si>
  <si>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</si>
  <si>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</si>
  <si>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</si>
  <si>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</si>
  <si>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</si>
  <si>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</si>
  <si>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</si>
  <si>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</si>
  <si>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</si>
  <si>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</si>
  <si>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</si>
  <si>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</si>
  <si>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</si>
  <si>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</si>
  <si>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</si>
  <si>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</si>
  <si>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</si>
  <si>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</si>
  <si>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</si>
  <si>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</si>
  <si>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</si>
  <si>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</si>
  <si>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</si>
  <si>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</si>
  <si>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</si>
  <si>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</si>
  <si>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</si>
  <si>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</si>
  <si>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</si>
  <si>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</si>
  <si>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</si>
  <si>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</si>
  <si>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</si>
  <si>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</si>
  <si>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</si>
  <si>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</si>
  <si>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</si>
  <si>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</si>
  <si>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</si>
  <si>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</si>
  <si>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</si>
  <si>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</si>
  <si>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</si>
  <si>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</si>
  <si>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</si>
  <si>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</si>
  <si>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</si>
  <si>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</si>
  <si>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</si>
  <si>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</si>
  <si>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</si>
  <si>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</si>
  <si>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</si>
  <si>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</si>
  <si>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</si>
  <si>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</si>
  <si>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</si>
  <si>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</si>
  <si>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</si>
  <si>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</si>
  <si>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</si>
  <si>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</si>
  <si>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</si>
  <si>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</si>
  <si>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</si>
  <si>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</si>
  <si>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</si>
  <si>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</si>
  <si>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</si>
  <si>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</si>
  <si>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</si>
  <si>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</si>
  <si>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</si>
  <si>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</si>
  <si>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</si>
  <si>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</si>
  <si>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</si>
  <si>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</si>
  <si>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</si>
  <si>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</si>
  <si>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</si>
  <si>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</si>
  <si>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</si>
  <si>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</si>
  <si>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</si>
  <si>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</si>
  <si>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</si>
  <si>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</si>
  <si>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</si>
  <si>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</si>
  <si>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</si>
  <si>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</si>
  <si>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</si>
  <si>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</si>
  <si>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</si>
  <si>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</si>
  <si>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</si>
  <si>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</si>
  <si>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</si>
  <si>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</si>
  <si>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</si>
  <si>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</si>
  <si>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</si>
  <si>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</si>
  <si>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</si>
  <si>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</si>
  <si>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</si>
  <si>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</si>
  <si>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</si>
  <si>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</si>
  <si>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</si>
  <si>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</si>
  <si>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</si>
  <si>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</si>
  <si>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</si>
  <si>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</si>
  <si>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</si>
  <si>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</si>
  <si>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</si>
  <si>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</si>
  <si>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</si>
  <si>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</si>
  <si>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</si>
  <si>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</si>
  <si>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</si>
  <si>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</si>
  <si>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</si>
  <si>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</si>
  <si>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</si>
  <si>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</si>
  <si>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</si>
  <si>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</si>
  <si>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</si>
  <si>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</si>
  <si>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</si>
  <si>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</si>
  <si>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</si>
  <si>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</si>
  <si>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</si>
  <si>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</si>
  <si>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</si>
  <si>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</si>
  <si>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</si>
  <si>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</si>
  <si>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</si>
  <si>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</si>
  <si>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</si>
  <si>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</si>
  <si>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</si>
  <si>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</si>
  <si>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</si>
  <si>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</si>
  <si>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</si>
  <si>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</si>
  <si>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</si>
  <si>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</si>
  <si>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</si>
  <si>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</si>
  <si>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</si>
  <si>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</si>
  <si>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</si>
  <si>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</si>
  <si>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</si>
  <si>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</si>
  <si>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</si>
  <si>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</si>
  <si>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</si>
  <si>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</si>
  <si>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</si>
  <si>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</si>
  <si>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</si>
  <si>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</si>
  <si>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</si>
  <si>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</si>
  <si>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</si>
  <si>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</si>
  <si>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</si>
  <si>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</si>
  <si>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</si>
  <si>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</si>
  <si>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</si>
  <si>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</si>
  <si>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</si>
  <si>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</si>
  <si>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</si>
  <si>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</si>
  <si>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</si>
  <si>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</si>
  <si>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</si>
  <si>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</si>
  <si>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</si>
  <si>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</si>
  <si>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</si>
  <si>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</si>
  <si>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</si>
  <si>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</si>
  <si>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</si>
  <si>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</si>
  <si>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</si>
  <si>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</si>
  <si>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</si>
  <si>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</si>
  <si>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</si>
  <si>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</si>
  <si>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</si>
  <si>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</si>
  <si>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</si>
  <si>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</si>
  <si>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</si>
  <si>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</si>
  <si>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</si>
  <si>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</si>
  <si>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</si>
  <si>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</si>
  <si>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</si>
  <si>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</si>
  <si>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</si>
  <si>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</si>
  <si>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</si>
  <si>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</si>
  <si>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</si>
  <si>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</si>
  <si>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</si>
  <si>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</si>
  <si>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</si>
  <si>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</si>
  <si>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</si>
  <si>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</si>
  <si>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</si>
  <si>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</si>
  <si>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</si>
  <si>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</si>
  <si>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</si>
  <si>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</si>
  <si>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</si>
  <si>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</si>
  <si>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</si>
  <si>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</si>
  <si>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</si>
  <si>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</si>
  <si>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</si>
  <si>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</si>
  <si>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</si>
  <si>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</si>
  <si>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</si>
  <si>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</si>
  <si>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</si>
  <si>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</si>
  <si>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</si>
  <si>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</si>
  <si>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</si>
  <si>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</si>
  <si>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</si>
  <si>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</si>
  <si>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</si>
  <si>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</si>
  <si>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</si>
  <si>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</si>
  <si>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</si>
  <si>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</si>
  <si>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</si>
  <si>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</si>
  <si>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</si>
  <si>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</si>
  <si>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</si>
  <si>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</si>
  <si>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</si>
  <si>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</si>
  <si>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</si>
  <si>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</si>
  <si>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</si>
  <si>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</si>
  <si>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</si>
  <si>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</si>
  <si>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</si>
  <si>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</si>
  <si>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</si>
  <si>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</si>
  <si>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</si>
  <si>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</si>
  <si>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</si>
  <si>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</si>
  <si>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</si>
  <si>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</si>
  <si>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</si>
  <si>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</si>
  <si>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</si>
  <si>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</si>
  <si>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</si>
  <si>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</si>
  <si>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</si>
  <si>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</si>
  <si>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</si>
  <si>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</si>
  <si>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</si>
  <si>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</si>
  <si>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</si>
  <si>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</si>
  <si>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</si>
  <si>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</si>
  <si>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</si>
  <si>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</si>
  <si>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</si>
  <si>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</si>
  <si>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</si>
  <si>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</si>
  <si>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</si>
  <si>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</si>
  <si>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</si>
  <si>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</si>
  <si>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</si>
  <si>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</si>
  <si>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</si>
  <si>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</si>
  <si>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</si>
  <si>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</si>
  <si>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</si>
  <si>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</si>
  <si>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</si>
  <si>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</si>
  <si>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</si>
  <si>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</si>
  <si>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</si>
  <si>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</si>
  <si>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</si>
  <si>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</si>
  <si>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</si>
  <si>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</si>
  <si>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</si>
  <si>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</si>
  <si>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</si>
  <si>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</si>
  <si>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</si>
  <si>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</si>
  <si>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</si>
  <si>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</si>
  <si>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</si>
  <si>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</si>
  <si>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</si>
  <si>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</si>
  <si>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</si>
  <si>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</si>
  <si>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</si>
  <si>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</si>
  <si>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</si>
  <si>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</si>
  <si>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</si>
  <si>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</si>
  <si>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</si>
  <si>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</si>
  <si>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</si>
  <si>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</si>
  <si>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</si>
  <si>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</si>
  <si>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</si>
  <si>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</si>
  <si>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</si>
  <si>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</si>
  <si>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</si>
  <si>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</si>
  <si>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</si>
  <si>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</si>
  <si>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</si>
  <si>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</si>
  <si>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</si>
  <si>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</si>
  <si>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</si>
  <si>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</si>
  <si>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</si>
  <si>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</si>
  <si>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</si>
  <si>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</si>
  <si>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</si>
  <si>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</si>
  <si>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</si>
  <si>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</si>
  <si>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</si>
  <si>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</si>
  <si>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</si>
  <si>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</si>
  <si>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</si>
  <si>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</si>
  <si>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</si>
  <si>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</si>
  <si>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</si>
  <si>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</si>
  <si>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</si>
  <si>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</si>
  <si>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</si>
  <si>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</si>
  <si>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</si>
  <si>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</si>
  <si>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</si>
  <si>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</si>
  <si>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</si>
  <si>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</si>
  <si>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</si>
  <si>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</si>
  <si>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</si>
  <si>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</si>
  <si>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</si>
  <si>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</si>
  <si>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</si>
  <si>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</si>
  <si>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</si>
  <si>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</si>
  <si>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</si>
  <si>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</si>
  <si>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</si>
  <si>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</si>
  <si>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</si>
  <si>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</si>
  <si>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</si>
  <si>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</si>
  <si>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</si>
  <si>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</si>
  <si>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</si>
  <si>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</si>
  <si>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</si>
  <si>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</si>
  <si>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</si>
  <si>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</si>
  <si>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</si>
  <si>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</si>
  <si>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</si>
  <si>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</si>
  <si>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</si>
  <si>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</si>
  <si>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</si>
  <si>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</si>
  <si>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</si>
  <si>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</si>
  <si>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</si>
  <si>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</si>
  <si>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</si>
  <si>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</si>
  <si>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</si>
  <si>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</si>
  <si>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</si>
  <si>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</si>
  <si>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</si>
  <si>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</si>
  <si>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</si>
  <si>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</si>
  <si>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</si>
  <si>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</si>
  <si>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</si>
  <si>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</si>
  <si>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</si>
  <si>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</si>
  <si>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</si>
  <si>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</si>
  <si>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</si>
  <si>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</si>
  <si>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</si>
  <si>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</si>
  <si>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</si>
  <si>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</si>
  <si>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</si>
  <si>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</si>
  <si>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</si>
  <si>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</si>
  <si>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</si>
  <si>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</si>
  <si>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</si>
  <si>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</si>
  <si>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</si>
  <si>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</si>
  <si>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</si>
  <si>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</si>
  <si>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</si>
  <si>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</si>
  <si>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</si>
  <si>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</si>
  <si>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</si>
  <si>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</si>
  <si>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</si>
  <si>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</si>
  <si>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</si>
  <si>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</si>
  <si>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</si>
  <si>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</si>
  <si>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</si>
  <si>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</si>
  <si>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</si>
  <si>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</si>
  <si>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</si>
  <si>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</si>
  <si>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</si>
  <si>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</si>
  <si>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</si>
  <si>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</si>
  <si>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</si>
  <si>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</si>
  <si>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</si>
  <si>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</si>
  <si>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</si>
  <si>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</si>
  <si>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</si>
  <si>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</si>
  <si>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</si>
  <si>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</si>
  <si>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</si>
  <si>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</si>
  <si>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</si>
  <si>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</si>
  <si>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</si>
  <si>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</si>
  <si>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</si>
  <si>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</si>
  <si>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</si>
  <si>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</si>
  <si>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</si>
  <si>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</si>
  <si>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</si>
  <si>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</si>
  <si>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</si>
  <si>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</si>
  <si>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</si>
  <si>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</si>
  <si>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</si>
  <si>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</si>
  <si>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</si>
  <si>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</si>
  <si>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</si>
  <si>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</si>
  <si>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</si>
  <si>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</si>
  <si>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</si>
  <si>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</si>
  <si>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</si>
  <si>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</si>
  <si>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</si>
  <si>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</si>
  <si>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</si>
  <si>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</si>
  <si>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</si>
  <si>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</si>
  <si>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</si>
  <si>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</si>
  <si>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</si>
  <si>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</si>
  <si>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</si>
  <si>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</si>
  <si>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</si>
  <si>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</si>
  <si>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</si>
  <si>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</si>
  <si>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</si>
  <si>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</si>
  <si>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</si>
  <si>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</si>
  <si>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</si>
  <si>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</si>
  <si>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</si>
  <si>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</si>
  <si>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</si>
  <si>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</si>
  <si>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</si>
  <si>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</si>
  <si>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</si>
  <si>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</si>
  <si>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</si>
  <si>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</si>
  <si>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</si>
  <si>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</si>
  <si>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</si>
  <si>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</si>
  <si>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</si>
  <si>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</si>
  <si>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</si>
  <si>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</si>
  <si>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</si>
  <si>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</si>
  <si>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</si>
  <si>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</si>
  <si>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</si>
  <si>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</si>
  <si>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</si>
  <si>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</si>
  <si>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</si>
  <si>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</si>
  <si>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</si>
  <si>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</si>
  <si>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</si>
  <si>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</si>
  <si>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</si>
  <si>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</si>
  <si>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</si>
  <si>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</si>
  <si>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</si>
  <si>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</si>
  <si>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</si>
  <si>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</si>
  <si>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</si>
  <si>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</si>
  <si>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</si>
  <si>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</si>
  <si>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</si>
  <si>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</si>
  <si>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</si>
  <si>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</si>
  <si>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</si>
  <si>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</si>
  <si>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</si>
  <si>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</si>
  <si>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</si>
  <si>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</si>
  <si>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</si>
  <si>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</si>
  <si>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</si>
  <si>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</si>
  <si>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</si>
  <si>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</si>
  <si>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</si>
  <si>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</si>
  <si>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</si>
  <si>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</si>
  <si>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</si>
  <si>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</si>
  <si>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</si>
  <si>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</si>
  <si>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</si>
  <si>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</si>
  <si>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</si>
  <si>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</si>
  <si>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</si>
  <si>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</si>
  <si>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</si>
  <si>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</si>
  <si>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</si>
  <si>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</si>
  <si>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</si>
  <si>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</si>
  <si>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</si>
  <si>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</si>
  <si>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</si>
  <si>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</si>
  <si>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</si>
  <si>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</si>
  <si>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</si>
  <si>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</si>
  <si>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</si>
  <si>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</si>
  <si>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</si>
  <si>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</si>
  <si>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</si>
  <si>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</si>
  <si>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</si>
  <si>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</si>
  <si>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</si>
  <si>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</si>
  <si>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</si>
  <si>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</si>
  <si>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</si>
  <si>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</si>
  <si>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</si>
  <si>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</si>
  <si>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</si>
  <si>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</si>
  <si>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</si>
  <si>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</si>
  <si>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</si>
  <si>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</si>
  <si>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</si>
  <si>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</si>
  <si>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</si>
  <si>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</si>
  <si>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</si>
  <si>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</si>
  <si>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</si>
  <si>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</si>
  <si>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</si>
  <si>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</si>
  <si>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</si>
  <si>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</si>
  <si>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</si>
  <si>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</si>
  <si>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</si>
  <si>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</si>
  <si>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</si>
  <si>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</si>
  <si>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</si>
  <si>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</si>
  <si>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</si>
  <si>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</si>
  <si>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</si>
  <si>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</si>
  <si>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</si>
  <si>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</si>
  <si>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</si>
  <si>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</si>
  <si>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</si>
  <si>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</si>
  <si>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</si>
  <si>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</si>
  <si>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</si>
  <si>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</si>
  <si>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</si>
  <si>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</si>
  <si>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</si>
  <si>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</si>
  <si>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</si>
  <si>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</si>
  <si>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</si>
  <si>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</si>
  <si>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</si>
  <si>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</si>
  <si>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</si>
  <si>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</si>
  <si>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</si>
  <si>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</si>
  <si>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</si>
  <si>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</si>
  <si>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</si>
  <si>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</si>
  <si>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</si>
  <si>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</si>
  <si>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</si>
  <si>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</si>
  <si>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</si>
  <si>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</si>
  <si>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</si>
  <si>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</si>
  <si>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</si>
  <si>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</si>
  <si>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</si>
  <si>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</si>
  <si>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</si>
  <si>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</si>
  <si>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</si>
  <si>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</si>
  <si>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</si>
  <si>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</si>
  <si>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</si>
  <si>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</si>
  <si>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</si>
  <si>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</si>
  <si>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</si>
  <si>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</si>
  <si>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</si>
  <si>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</si>
  <si>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</si>
  <si>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</si>
  <si>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</si>
  <si>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</si>
  <si>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</si>
  <si>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</si>
  <si>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</si>
  <si>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</si>
  <si>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</si>
  <si>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</si>
  <si>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</si>
  <si>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</si>
  <si>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</si>
  <si>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</si>
  <si>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</si>
  <si>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</si>
  <si>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</si>
  <si>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</si>
  <si>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</si>
  <si>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</si>
  <si>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</si>
  <si>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</si>
  <si>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</si>
  <si>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</si>
  <si>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</si>
  <si>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</si>
  <si>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</si>
  <si>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</si>
  <si>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</si>
  <si>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</si>
  <si>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</si>
  <si>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</si>
  <si>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</si>
  <si>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</si>
  <si>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</si>
  <si>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</si>
  <si>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</si>
  <si>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</si>
  <si>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</si>
  <si>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</si>
  <si>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</si>
  <si>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</si>
  <si>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</si>
  <si>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</si>
  <si>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</si>
  <si>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</si>
  <si>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</si>
  <si>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</si>
  <si>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</si>
  <si>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</si>
  <si>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</si>
  <si>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</si>
  <si>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</si>
  <si>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</si>
  <si>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</si>
  <si>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</si>
  <si>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</si>
  <si>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</si>
  <si>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</si>
  <si>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</si>
  <si>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</si>
  <si>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</si>
  <si>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</si>
  <si>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</si>
  <si>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</si>
  <si>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</si>
  <si>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</si>
  <si>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</si>
  <si>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</si>
  <si>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</si>
  <si>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</si>
  <si>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</si>
  <si>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</si>
  <si>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</si>
  <si>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</si>
  <si>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</si>
  <si>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</si>
  <si>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</si>
  <si>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</si>
  <si>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</si>
  <si>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</si>
  <si>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</si>
  <si>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</si>
  <si>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</si>
  <si>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</si>
  <si>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</si>
  <si>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</si>
  <si>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</si>
  <si>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</si>
  <si>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</si>
  <si>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</si>
  <si>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</si>
  <si>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</si>
  <si>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</si>
  <si>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</si>
  <si>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</si>
  <si>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</si>
  <si>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</si>
  <si>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</si>
  <si>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</si>
  <si>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</si>
  <si>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</si>
  <si>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</si>
  <si>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</si>
  <si>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</si>
  <si>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</si>
  <si>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</si>
  <si>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</si>
  <si>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</si>
  <si>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</si>
  <si>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</si>
  <si>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</si>
  <si>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</si>
  <si>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</si>
  <si>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</si>
  <si>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</si>
  <si>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</si>
  <si>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</si>
  <si>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</si>
  <si>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</si>
  <si>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</si>
  <si>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</si>
  <si>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</si>
  <si>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</si>
  <si>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</si>
  <si>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</si>
  <si>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</si>
  <si>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</si>
  <si>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</si>
  <si>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</si>
  <si>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</si>
  <si>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</si>
  <si>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</si>
  <si>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</si>
  <si>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</si>
  <si>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</si>
  <si>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</si>
  <si>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</si>
  <si>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</si>
  <si>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</si>
  <si>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</si>
  <si>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</si>
  <si>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</si>
  <si>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</si>
  <si>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</si>
  <si>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</si>
  <si>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</si>
  <si>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</si>
  <si>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</si>
  <si>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</si>
  <si>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</si>
  <si>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</si>
  <si>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</si>
  <si>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</si>
  <si>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</si>
  <si>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</si>
  <si>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</si>
  <si>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</si>
  <si>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</si>
  <si>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</si>
  <si>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</si>
  <si>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</si>
  <si>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</si>
  <si>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</si>
  <si>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</si>
  <si>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</si>
  <si>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</si>
  <si>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</si>
  <si>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</si>
  <si>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</si>
  <si>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</si>
  <si>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</si>
  <si>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</si>
  <si>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</si>
  <si>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</si>
  <si>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</si>
  <si>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</si>
  <si>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</si>
  <si>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</si>
  <si>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</si>
  <si>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</si>
  <si>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</si>
  <si>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</si>
  <si>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</si>
  <si>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</si>
  <si>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</si>
  <si>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</si>
  <si>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</si>
  <si>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</si>
  <si>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</si>
  <si>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</si>
  <si>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</si>
  <si>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</si>
  <si>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</si>
  <si>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</si>
  <si>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</si>
  <si>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</si>
  <si>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</si>
  <si>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</si>
  <si>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</si>
  <si>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</si>
  <si>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</si>
  <si>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</si>
  <si>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</si>
  <si>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</si>
  <si>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</si>
  <si>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</si>
  <si>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</si>
  <si>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</si>
  <si>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</si>
  <si>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</si>
  <si>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</si>
  <si>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</si>
  <si>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</si>
  <si>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</si>
  <si>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</si>
  <si>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</si>
  <si>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</si>
  <si>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</si>
  <si>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</si>
  <si>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</si>
  <si>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</si>
  <si>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</si>
  <si>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</si>
  <si>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</si>
  <si>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</si>
  <si>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</si>
  <si>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</si>
  <si>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</si>
  <si>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</si>
  <si>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</si>
  <si>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</si>
  <si>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</si>
  <si>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</si>
  <si>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</si>
  <si>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</si>
  <si>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</si>
  <si>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</si>
  <si>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</si>
  <si>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</si>
  <si>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</si>
  <si>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</si>
  <si>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</si>
  <si>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</si>
  <si>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</si>
  <si>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</si>
  <si>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</si>
  <si>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</si>
  <si>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</si>
  <si>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</si>
  <si>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</si>
  <si>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</si>
  <si>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</si>
  <si>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</si>
  <si>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</si>
  <si>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</si>
  <si>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</si>
  <si>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</si>
  <si>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</si>
  <si>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</si>
  <si>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</si>
  <si>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</si>
  <si>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</si>
  <si>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</si>
  <si>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</si>
  <si>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</si>
  <si>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</si>
  <si>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</si>
  <si>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</si>
  <si>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</si>
  <si>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</si>
  <si>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</si>
  <si>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</si>
  <si>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</si>
  <si>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</si>
  <si>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</si>
  <si>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</si>
  <si>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</si>
  <si>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</si>
  <si>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</si>
  <si>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</si>
  <si>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</si>
  <si>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</si>
  <si>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</si>
  <si>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</si>
  <si>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</si>
  <si>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</si>
  <si>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</si>
  <si>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</si>
  <si>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</si>
  <si>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</si>
  <si>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</si>
  <si>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</si>
  <si>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</si>
  <si>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</si>
  <si>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</si>
  <si>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</si>
  <si>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</si>
  <si>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</si>
  <si>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</si>
  <si>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</si>
  <si>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</si>
  <si>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</si>
  <si>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</si>
  <si>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</si>
  <si>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</si>
  <si>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</si>
  <si>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</si>
  <si>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</si>
  <si>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</si>
  <si>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</si>
  <si>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</si>
  <si>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</si>
  <si>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</si>
  <si>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</si>
  <si>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</si>
  <si>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</si>
  <si>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</si>
  <si>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</si>
  <si>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</si>
  <si>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</si>
  <si>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</si>
  <si>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</si>
  <si>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</si>
  <si>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</si>
  <si>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</si>
  <si>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</si>
  <si>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</si>
  <si>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</si>
  <si>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</si>
  <si>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</si>
  <si>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</si>
  <si>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</si>
  <si>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</si>
  <si>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</si>
  <si>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</si>
  <si>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</si>
  <si>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</si>
  <si>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</si>
  <si>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</si>
  <si>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</si>
  <si>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</si>
  <si>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</si>
  <si>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</si>
  <si>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</si>
  <si>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</si>
  <si>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</si>
  <si>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</si>
  <si>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</si>
  <si>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</si>
  <si>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</si>
  <si>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</si>
  <si>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</si>
  <si>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</si>
  <si>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</si>
  <si>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</si>
  <si>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</si>
  <si>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</si>
  <si>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</si>
  <si>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</si>
  <si>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</si>
  <si>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</si>
  <si>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</si>
  <si>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</si>
  <si>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</si>
  <si>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</si>
  <si>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</si>
  <si>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</si>
  <si>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</si>
  <si>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</si>
  <si>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</si>
  <si>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</si>
  <si>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</si>
  <si>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</si>
  <si>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</si>
  <si>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</si>
  <si>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</si>
  <si>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</si>
  <si>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</si>
  <si>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</si>
  <si>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</si>
  <si>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</si>
  <si>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</si>
  <si>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</si>
  <si>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</si>
  <si>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</si>
  <si>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</si>
  <si>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</si>
  <si>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</si>
  <si>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</si>
  <si>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</si>
  <si>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</si>
  <si>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</si>
  <si>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</si>
  <si>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</si>
  <si>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</si>
  <si>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</si>
  <si>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</si>
  <si>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</si>
  <si>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</si>
  <si>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</si>
  <si>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</si>
  <si>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</si>
  <si>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</si>
  <si>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</si>
  <si>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</si>
  <si>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</si>
  <si>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</si>
  <si>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</si>
  <si>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</si>
  <si>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</si>
  <si>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</si>
  <si>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</si>
  <si>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</si>
  <si>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</si>
  <si>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</si>
  <si>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</si>
  <si>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</si>
  <si>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</si>
  <si>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</si>
  <si>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</si>
  <si>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</si>
  <si>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</si>
  <si>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</si>
  <si>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</si>
  <si>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</si>
  <si>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</si>
  <si>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</si>
  <si>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</si>
  <si>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</si>
  <si>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</si>
  <si>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</si>
  <si>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</si>
  <si>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</si>
  <si>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</si>
  <si>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</si>
  <si>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</si>
  <si>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</si>
  <si>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</si>
  <si>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</si>
  <si>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</si>
  <si>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</si>
  <si>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</si>
  <si>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</si>
  <si>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</si>
  <si>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</si>
  <si>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</si>
  <si>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</si>
  <si>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</si>
  <si>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</si>
  <si>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</si>
  <si>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</si>
  <si>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</si>
  <si>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</si>
  <si>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</si>
  <si>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</si>
  <si>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</si>
  <si>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</si>
  <si>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</si>
  <si>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</si>
  <si>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</si>
  <si>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</si>
  <si>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</si>
  <si>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</si>
  <si>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</si>
  <si>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</si>
  <si>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</si>
  <si>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</si>
  <si>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</si>
  <si>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</si>
  <si>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</si>
  <si>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</si>
  <si>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</si>
  <si>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</si>
  <si>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</si>
  <si>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</si>
  <si>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</si>
  <si>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</si>
  <si>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</si>
  <si>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</si>
  <si>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</si>
  <si>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</si>
  <si>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</si>
  <si>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</si>
  <si>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</si>
  <si>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</si>
  <si>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</si>
  <si>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</si>
  <si>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</si>
  <si>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</si>
  <si>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</si>
  <si>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</si>
  <si>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</si>
  <si>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</si>
  <si>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</si>
  <si>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</si>
  <si>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</si>
  <si>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</si>
  <si>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</si>
  <si>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</si>
  <si>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</si>
  <si>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</si>
  <si>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</si>
  <si>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</si>
  <si>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</si>
  <si>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</si>
  <si>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</si>
  <si>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</si>
  <si>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</si>
  <si>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</si>
  <si>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</si>
  <si>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</si>
  <si>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</si>
  <si>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</si>
  <si>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</si>
  <si>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</si>
  <si>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</si>
  <si>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</si>
  <si>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</si>
  <si>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</si>
  <si>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</si>
  <si>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</si>
  <si>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</si>
  <si>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</si>
  <si>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</si>
  <si>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</si>
  <si>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</si>
  <si>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</si>
  <si>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</si>
  <si>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</si>
  <si>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</si>
  <si>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</si>
  <si>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</si>
  <si>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</si>
  <si>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</si>
  <si>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</si>
  <si>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</si>
  <si>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</si>
  <si>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</si>
  <si>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</si>
  <si>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</si>
  <si>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</si>
  <si>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</si>
  <si>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</si>
  <si>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</si>
  <si>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</si>
  <si>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</si>
  <si>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</si>
  <si>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</si>
  <si>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</si>
  <si>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</si>
  <si>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</si>
  <si>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</si>
  <si>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</si>
  <si>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</si>
  <si>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</si>
  <si>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</si>
  <si>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</si>
  <si>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</si>
  <si>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</si>
  <si>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</si>
  <si>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</si>
  <si>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</si>
  <si>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</si>
  <si>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</si>
  <si>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</si>
  <si>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</si>
  <si>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</si>
  <si>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</si>
  <si>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</si>
  <si>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</si>
  <si>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</si>
  <si>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</si>
  <si>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</si>
  <si>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</si>
  <si>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</si>
  <si>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</si>
  <si>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</si>
  <si>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</si>
  <si>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</si>
  <si>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</si>
  <si>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</si>
  <si>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</si>
  <si>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</si>
  <si>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</si>
  <si>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</si>
  <si>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</si>
  <si>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</si>
  <si>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</si>
  <si>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</si>
  <si>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</si>
  <si>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</si>
  <si>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</si>
  <si>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</si>
  <si>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</si>
  <si>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</si>
  <si>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</si>
  <si>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</si>
  <si>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</si>
  <si>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</si>
  <si>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</si>
  <si>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</si>
  <si>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</si>
  <si>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</si>
  <si>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</si>
  <si>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</si>
  <si>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</si>
  <si>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</si>
  <si>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</si>
  <si>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</si>
  <si>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</si>
  <si>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</si>
  <si>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</si>
  <si>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</si>
  <si>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</si>
  <si>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</si>
  <si>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</si>
  <si>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</si>
  <si>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</si>
  <si>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</si>
  <si>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</si>
  <si>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</si>
  <si>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</si>
  <si>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</si>
  <si>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</si>
  <si>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</si>
  <si>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</si>
  <si>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</si>
  <si>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</si>
  <si>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</si>
  <si>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</si>
  <si>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</si>
  <si>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</si>
  <si>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</si>
  <si>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</si>
  <si>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</si>
  <si>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</si>
  <si>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</si>
  <si>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</si>
  <si>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</si>
  <si>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</si>
  <si>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</si>
  <si>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</si>
  <si>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</si>
  <si>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</si>
  <si>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</si>
  <si>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</si>
  <si>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</si>
  <si>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</si>
  <si>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</si>
  <si>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</si>
  <si>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</si>
  <si>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</si>
  <si>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</si>
  <si>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</si>
  <si>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</si>
  <si>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</si>
  <si>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</si>
  <si>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</si>
  <si>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</si>
  <si>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</si>
  <si>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</si>
  <si>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</si>
  <si>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</si>
  <si>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</si>
  <si>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</si>
  <si>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</si>
  <si>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</si>
  <si>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</si>
  <si>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</si>
  <si>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</si>
  <si>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</si>
  <si>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</si>
  <si>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</si>
  <si>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</si>
  <si>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</si>
  <si>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</si>
  <si>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</si>
  <si>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</si>
  <si>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</si>
  <si>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</si>
  <si>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</si>
  <si>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</si>
  <si>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</si>
  <si>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</si>
  <si>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</si>
  <si>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</si>
  <si>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</si>
  <si>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</si>
  <si>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</si>
  <si>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</si>
  <si>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</si>
  <si>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</si>
  <si>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</si>
  <si>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</si>
  <si>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</si>
  <si>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</si>
  <si>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</si>
  <si>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</si>
  <si>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</si>
  <si>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</si>
  <si>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</si>
  <si>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</si>
  <si>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</si>
  <si>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</si>
  <si>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</si>
  <si>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</si>
  <si>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</si>
  <si>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</si>
  <si>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</si>
  <si>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</si>
  <si>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</si>
  <si>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</si>
  <si>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</si>
  <si>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</si>
  <si>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</si>
  <si>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</si>
  <si>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</si>
  <si>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</si>
  <si>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</si>
  <si>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</si>
  <si>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</si>
  <si>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</si>
  <si>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</si>
  <si>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</si>
  <si>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</si>
  <si>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</si>
  <si>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</si>
  <si>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</si>
  <si>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</si>
  <si>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</si>
  <si>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</si>
  <si>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</si>
  <si>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</si>
  <si>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</si>
  <si>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</si>
  <si>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</si>
  <si>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</si>
  <si>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</si>
  <si>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</si>
  <si>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</si>
  <si>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</si>
  <si>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</si>
  <si>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</si>
  <si>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</si>
  <si>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</si>
  <si>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</si>
  <si>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</si>
  <si>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</si>
  <si>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</si>
  <si>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</si>
  <si>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</si>
  <si>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</si>
  <si>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</si>
  <si>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</si>
  <si>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</si>
  <si>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</si>
  <si>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</si>
  <si>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</si>
  <si>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</si>
  <si>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</si>
  <si>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</si>
  <si>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</si>
  <si>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</si>
  <si>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</si>
  <si>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</si>
  <si>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</si>
  <si>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</si>
  <si>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</si>
  <si>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</si>
  <si>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</si>
  <si>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</si>
  <si>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</si>
  <si>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</si>
  <si>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</si>
  <si>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</si>
  <si>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</si>
  <si>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</si>
  <si>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</si>
  <si>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</si>
  <si>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</si>
  <si>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</si>
  <si>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</si>
  <si>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</si>
  <si>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</si>
  <si>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</si>
  <si>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</si>
  <si>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</si>
  <si>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</si>
  <si>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</si>
  <si>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</si>
  <si>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</si>
  <si>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</si>
  <si>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</si>
  <si>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</si>
  <si>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</si>
  <si>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</si>
  <si>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</si>
  <si>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</si>
  <si>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</si>
  <si>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</si>
  <si>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</si>
  <si>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</si>
  <si>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</si>
  <si>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</si>
  <si>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</si>
  <si>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</si>
  <si>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</si>
  <si>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</si>
  <si>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</si>
  <si>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</si>
  <si>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</si>
  <si>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</si>
  <si>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</si>
  <si>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</si>
  <si>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</si>
  <si>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</si>
  <si>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</si>
  <si>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</si>
  <si>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</si>
  <si>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</si>
  <si>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</si>
  <si>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</si>
  <si>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</si>
  <si>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</si>
  <si>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</si>
  <si>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</si>
  <si>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</si>
  <si>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</si>
  <si>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</si>
  <si>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</si>
  <si>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</si>
  <si>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</si>
  <si>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</si>
  <si>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</si>
  <si>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</si>
  <si>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</si>
  <si>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</si>
  <si>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</si>
  <si>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</si>
  <si>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</si>
  <si>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</si>
  <si>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</si>
  <si>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</si>
  <si>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</si>
  <si>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</si>
  <si>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</si>
  <si>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</si>
  <si>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</si>
  <si>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</si>
  <si>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</si>
  <si>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</si>
  <si>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</si>
  <si>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</si>
  <si>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</si>
  <si>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</si>
  <si>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</si>
  <si>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</si>
  <si>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</si>
  <si>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</si>
  <si>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</si>
  <si>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</si>
  <si>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</si>
  <si>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</si>
  <si>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</si>
  <si>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</si>
  <si>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</si>
  <si>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</si>
  <si>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</si>
  <si>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</si>
  <si>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</si>
  <si>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</si>
  <si>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</si>
  <si>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</si>
  <si>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</si>
  <si>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</si>
  <si>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</si>
  <si>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</si>
  <si>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</si>
  <si>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</si>
  <si>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</si>
  <si>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</si>
  <si>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</si>
  <si>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</si>
  <si>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</si>
  <si>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</si>
  <si>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</si>
  <si>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</si>
  <si>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</si>
  <si>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</si>
  <si>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</si>
  <si>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</si>
  <si>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</si>
  <si>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</si>
  <si>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</si>
  <si>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</si>
  <si>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</si>
  <si>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</si>
  <si>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</si>
  <si>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</si>
  <si>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</si>
  <si>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</si>
  <si>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</si>
  <si>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</si>
  <si>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</si>
  <si>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</si>
  <si>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</si>
  <si>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</si>
  <si>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</si>
  <si>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</si>
  <si>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</si>
  <si>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</si>
  <si>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</si>
  <si>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</si>
  <si>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</si>
  <si>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</si>
  <si>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</si>
  <si>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</si>
  <si>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</si>
  <si>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</si>
  <si>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</si>
  <si>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</si>
  <si>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</si>
  <si>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</si>
  <si>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</si>
  <si>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</si>
  <si>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</si>
  <si>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</si>
  <si>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</si>
  <si>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</si>
  <si>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</si>
  <si>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</si>
  <si>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</si>
  <si>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</si>
  <si>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</si>
  <si>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</si>
  <si>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</si>
  <si>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</si>
  <si>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</si>
  <si>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</si>
  <si>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</si>
  <si>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</si>
  <si>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</si>
  <si>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</si>
  <si>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</si>
  <si>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</si>
  <si>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</si>
  <si>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</si>
  <si>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</si>
  <si>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</si>
  <si>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</si>
  <si>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</si>
  <si>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</si>
  <si>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</si>
  <si>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</si>
  <si>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</si>
  <si>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</si>
  <si>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</si>
  <si>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</si>
  <si>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</si>
  <si>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</si>
  <si>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</si>
  <si>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</si>
  <si>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</si>
  <si>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</si>
  <si>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</si>
  <si>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</si>
  <si>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</si>
  <si>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</si>
  <si>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</si>
  <si>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</si>
  <si>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</si>
  <si>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</si>
  <si>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</si>
  <si>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</si>
  <si>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</si>
  <si>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</si>
  <si>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</si>
  <si>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</si>
  <si>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</si>
  <si>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</si>
  <si>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</si>
  <si>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</si>
  <si>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</si>
  <si>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</si>
  <si>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</si>
  <si>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</si>
  <si>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</si>
  <si>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</si>
  <si>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</si>
  <si>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</si>
  <si>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</si>
  <si>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</si>
  <si>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</si>
  <si>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</si>
  <si>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</si>
  <si>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</si>
  <si>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</si>
  <si>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</si>
  <si>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</si>
  <si>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</si>
  <si>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</si>
  <si>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</si>
  <si>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</si>
  <si>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</si>
  <si>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</si>
  <si>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</si>
  <si>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</si>
  <si>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</si>
  <si>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</si>
  <si>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</si>
  <si>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</si>
  <si>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</si>
  <si>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</si>
  <si>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</si>
  <si>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</si>
  <si>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</si>
  <si>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</si>
  <si>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</si>
  <si>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</si>
  <si>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</si>
  <si>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</si>
  <si>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</si>
  <si>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</si>
  <si>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</si>
  <si>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</si>
  <si>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</si>
  <si>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</si>
  <si>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</si>
  <si>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</si>
  <si>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</si>
  <si>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</si>
  <si>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</si>
  <si>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</si>
  <si>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</si>
  <si>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</si>
  <si>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</si>
  <si>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</si>
  <si>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</si>
  <si>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</si>
  <si>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</si>
  <si>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</si>
  <si>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</si>
  <si>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</si>
  <si>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</si>
  <si>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</si>
  <si>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</si>
  <si>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</si>
  <si>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</si>
  <si>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</si>
  <si>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</si>
  <si>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</si>
  <si>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</si>
  <si>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</si>
  <si>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</si>
  <si>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</si>
  <si>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</si>
  <si>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</si>
  <si>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</si>
  <si>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</si>
  <si>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</si>
  <si>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</si>
  <si>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</si>
  <si>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</si>
  <si>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</si>
  <si>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</si>
  <si>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</si>
  <si>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</si>
  <si>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</si>
  <si>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</si>
  <si>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</si>
  <si>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</si>
  <si>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</si>
  <si>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</si>
  <si>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</si>
  <si>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</si>
  <si>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</si>
  <si>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</si>
  <si>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</si>
  <si>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</si>
  <si>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</si>
  <si>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</si>
  <si>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</si>
  <si>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</si>
  <si>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</si>
  <si>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</si>
  <si>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</si>
  <si>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</si>
  <si>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</si>
  <si>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</si>
  <si>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</si>
  <si>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</si>
  <si>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</si>
  <si>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</si>
  <si>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</si>
  <si>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</si>
  <si>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</si>
  <si>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</si>
  <si>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</si>
  <si>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</si>
  <si>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</si>
  <si>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</si>
  <si>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</si>
  <si>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</si>
  <si>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</si>
  <si>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</si>
  <si>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</si>
  <si>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</si>
  <si>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</si>
  <si>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</si>
  <si>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</si>
  <si>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</si>
  <si>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</si>
  <si>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</si>
  <si>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</si>
  <si>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</si>
  <si>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</si>
  <si>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</si>
  <si>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</si>
  <si>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</si>
  <si>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</si>
  <si>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</si>
  <si>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</si>
  <si>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</si>
  <si>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</si>
  <si>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</si>
  <si>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</si>
  <si>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</si>
  <si>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</si>
  <si>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</si>
  <si>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</si>
  <si>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</si>
  <si>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</si>
  <si>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</si>
  <si>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</si>
  <si>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</si>
  <si>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</si>
  <si>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</si>
  <si>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</si>
  <si>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</si>
  <si>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</si>
  <si>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</si>
  <si>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</si>
  <si>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</si>
  <si>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</si>
  <si>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</si>
  <si>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</si>
  <si>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</si>
  <si>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</si>
  <si>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</si>
  <si>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</si>
  <si>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</si>
  <si>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</si>
  <si>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</si>
  <si>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</si>
  <si>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</si>
  <si>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</si>
  <si>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</si>
  <si>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</si>
  <si>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</si>
  <si>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</si>
  <si>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</si>
  <si>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</si>
  <si>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</si>
  <si>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</si>
  <si>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</si>
  <si>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</si>
  <si>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</si>
  <si>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</si>
  <si>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</si>
  <si>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</si>
  <si>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</si>
  <si>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</si>
  <si>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</si>
  <si>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</si>
  <si>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</si>
  <si>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</si>
  <si>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</si>
  <si>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</si>
  <si>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</si>
  <si>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</si>
  <si>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</si>
  <si>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</si>
  <si>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</si>
  <si>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</si>
  <si>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</si>
  <si>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</si>
  <si>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</si>
  <si>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</si>
  <si>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</si>
  <si>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</si>
  <si>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</si>
  <si>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</si>
  <si>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</si>
  <si>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</si>
  <si>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</si>
  <si>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</si>
  <si>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</si>
  <si>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</si>
  <si>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</si>
  <si>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</si>
  <si>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</si>
  <si>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</si>
  <si>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</si>
  <si>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</si>
  <si>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</si>
  <si>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</si>
  <si>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</si>
  <si>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</si>
  <si>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</si>
  <si>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</si>
  <si>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</si>
  <si>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</si>
  <si>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</si>
  <si>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</si>
  <si>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</si>
  <si>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</si>
  <si>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</si>
  <si>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</si>
  <si>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</si>
  <si>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</si>
  <si>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</si>
  <si>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</si>
  <si>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</si>
  <si>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</si>
  <si>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</si>
  <si>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</si>
  <si>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</si>
  <si>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</si>
  <si>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</si>
  <si>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</si>
  <si>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</si>
  <si>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</si>
  <si>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</si>
  <si>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</si>
  <si>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</si>
  <si>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</si>
  <si>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</si>
  <si>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</si>
  <si>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</si>
  <si>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</si>
  <si>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</si>
  <si>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</si>
  <si>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</si>
  <si>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</si>
  <si>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</si>
  <si>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</si>
  <si>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</si>
  <si>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</si>
  <si>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</si>
  <si>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</si>
  <si>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</si>
  <si>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</si>
  <si>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</si>
  <si>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</si>
  <si>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</si>
  <si>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</si>
  <si>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</si>
  <si>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</si>
  <si>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</si>
  <si>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</si>
  <si>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</si>
  <si>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</si>
  <si>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</si>
  <si>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</si>
  <si>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</si>
  <si>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</si>
  <si>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</si>
  <si>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</si>
  <si>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</si>
  <si>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</si>
  <si>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</si>
  <si>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</si>
  <si>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</si>
  <si>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</si>
  <si>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</si>
  <si>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</si>
  <si>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</si>
  <si>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</si>
  <si>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</si>
  <si>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</si>
  <si>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</si>
  <si>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</si>
  <si>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</si>
  <si>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</si>
  <si>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</si>
  <si>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</si>
  <si>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</si>
  <si>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</si>
  <si>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</si>
  <si>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</si>
  <si>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</si>
  <si>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</si>
  <si>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</si>
  <si>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</si>
  <si>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</si>
  <si>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</si>
  <si>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</si>
  <si>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</si>
  <si>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</si>
  <si>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</si>
  <si>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</si>
  <si>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</si>
  <si>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</si>
  <si>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</si>
  <si>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</si>
  <si>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</si>
  <si>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</si>
  <si>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</si>
  <si>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</si>
  <si>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</si>
  <si>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</si>
  <si>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</si>
  <si>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</si>
  <si>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</si>
  <si>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</si>
  <si>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</si>
  <si>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</si>
  <si>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</si>
  <si>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</si>
  <si>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</si>
  <si>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</si>
  <si>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</si>
  <si>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</si>
  <si>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</si>
  <si>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</si>
  <si>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</si>
  <si>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</si>
  <si>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</si>
  <si>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</si>
  <si>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</si>
  <si>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</si>
  <si>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</si>
  <si>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</si>
  <si>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</si>
  <si>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</si>
  <si>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</si>
  <si>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</si>
  <si>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</si>
  <si>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</si>
  <si>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</si>
  <si>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</si>
  <si>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</si>
  <si>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</si>
  <si>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</si>
  <si>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</si>
  <si>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</si>
  <si>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</si>
  <si>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</si>
  <si>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</si>
  <si>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</si>
  <si>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</si>
  <si>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</si>
  <si>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</si>
  <si>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</si>
  <si>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</si>
  <si>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</si>
  <si>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</si>
  <si>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</si>
  <si>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</si>
  <si>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</si>
  <si>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</si>
  <si>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</si>
  <si>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</si>
  <si>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</si>
  <si>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</si>
  <si>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</si>
  <si>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</si>
  <si>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</si>
  <si>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</si>
  <si>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</si>
  <si>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</si>
  <si>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</si>
  <si>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</si>
  <si>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</si>
  <si>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</si>
  <si>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</si>
  <si>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</si>
  <si>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</si>
  <si>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</si>
  <si>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</si>
  <si>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</si>
  <si>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</si>
  <si>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</si>
  <si>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</si>
  <si>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</si>
  <si>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</si>
  <si>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</si>
  <si>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</si>
  <si>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</si>
  <si>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</si>
  <si>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</si>
  <si>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</si>
  <si>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</si>
  <si>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</si>
  <si>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</si>
  <si>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</si>
  <si>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</si>
  <si>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</si>
  <si>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</si>
  <si>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</si>
  <si>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</si>
  <si>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</si>
  <si>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</si>
  <si>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</si>
  <si>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</si>
  <si>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</si>
  <si>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</si>
  <si>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</si>
  <si>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</si>
  <si>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</si>
  <si>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</si>
  <si>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</si>
  <si>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</si>
  <si>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</si>
  <si>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</si>
  <si>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</si>
  <si>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</si>
  <si>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</si>
  <si>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</si>
  <si>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</si>
  <si>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</si>
  <si>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</si>
  <si>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</si>
  <si>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</si>
  <si>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</si>
  <si>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</si>
  <si>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</si>
  <si>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</si>
  <si>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</si>
  <si>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</si>
  <si>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</si>
  <si>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</si>
  <si>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</si>
  <si>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</si>
  <si>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</si>
  <si>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</si>
  <si>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</si>
  <si>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</si>
  <si>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</si>
  <si>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</si>
  <si>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</si>
  <si>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</si>
  <si>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</si>
  <si>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</si>
  <si>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</si>
  <si>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</si>
  <si>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</si>
  <si>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</si>
  <si>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</si>
  <si>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</si>
  <si>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</si>
  <si>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</si>
  <si>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</si>
  <si>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</si>
  <si>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</si>
  <si>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</si>
  <si>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</si>
  <si>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</si>
  <si>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</si>
  <si>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</si>
  <si>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</si>
  <si>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</si>
  <si>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</si>
  <si>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</si>
  <si>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</si>
  <si>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</si>
  <si>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</si>
  <si>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</si>
  <si>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</si>
  <si>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</si>
  <si>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</si>
  <si>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</si>
  <si>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</si>
  <si>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</si>
  <si>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</si>
  <si>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</si>
  <si>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</si>
  <si>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</si>
  <si>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</si>
  <si>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</si>
  <si>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</si>
  <si>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</si>
  <si>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</si>
  <si>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</si>
  <si>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</si>
  <si>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</si>
  <si>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</si>
  <si>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</si>
  <si>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</si>
  <si>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</si>
  <si>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</si>
  <si>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</si>
  <si>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</si>
  <si>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</si>
  <si>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</si>
  <si>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</si>
  <si>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</si>
  <si>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</si>
  <si>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</si>
  <si>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</si>
  <si>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</si>
  <si>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</si>
  <si>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</si>
  <si>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</si>
  <si>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</si>
  <si>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</si>
  <si>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</si>
  <si>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</si>
  <si>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</si>
  <si>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</si>
  <si>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</si>
  <si>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</si>
  <si>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</si>
  <si>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</si>
  <si>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</si>
  <si>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</si>
  <si>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</si>
  <si>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</si>
  <si>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</si>
  <si>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</si>
  <si>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</si>
  <si>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</si>
  <si>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</si>
  <si>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</si>
  <si>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</si>
  <si>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</si>
  <si>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</si>
  <si>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</si>
  <si>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</si>
  <si>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</si>
  <si>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</si>
  <si>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</si>
  <si>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</si>
  <si>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</si>
  <si>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</si>
  <si>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</si>
  <si>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</si>
  <si>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</si>
  <si>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</si>
  <si>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</si>
  <si>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</si>
  <si>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</si>
  <si>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</si>
  <si>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</si>
  <si>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</si>
  <si>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</si>
  <si>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</si>
  <si>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</si>
  <si>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</si>
  <si>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</si>
  <si>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</si>
  <si>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</si>
  <si>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</si>
  <si>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</si>
  <si>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</si>
  <si>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</si>
  <si>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</si>
  <si>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</si>
  <si>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</si>
  <si>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</si>
  <si>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</si>
  <si>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</si>
  <si>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</si>
  <si>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</si>
  <si>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</si>
  <si>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</si>
  <si>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</si>
  <si>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</si>
  <si>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</si>
  <si>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</si>
  <si>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</si>
  <si>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</si>
  <si>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</si>
  <si>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</si>
  <si>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</si>
  <si>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</si>
  <si>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</si>
  <si>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</si>
  <si>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</si>
  <si>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</si>
  <si>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</si>
  <si>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</si>
  <si>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</si>
  <si>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</si>
  <si>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</si>
  <si>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</si>
  <si>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</si>
  <si>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</si>
  <si>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</si>
  <si>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</si>
  <si>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</si>
  <si>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</si>
  <si>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</si>
  <si>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</si>
  <si>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</si>
  <si>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</si>
  <si>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</si>
  <si>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</si>
  <si>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</si>
  <si>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</si>
  <si>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</si>
  <si>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</si>
  <si>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</si>
  <si>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</si>
  <si>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</si>
  <si>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</si>
  <si>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</si>
  <si>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</si>
  <si>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</si>
  <si>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</si>
  <si>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</si>
  <si>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</si>
  <si>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</si>
  <si>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</si>
  <si>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</si>
  <si>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</si>
  <si>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</si>
  <si>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</si>
  <si>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</si>
  <si>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</si>
  <si>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</si>
  <si>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</si>
  <si>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</si>
  <si>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</si>
  <si>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</si>
  <si>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</si>
  <si>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</si>
  <si>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</si>
  <si>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</si>
  <si>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</si>
  <si>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</si>
  <si>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</si>
  <si>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</si>
  <si>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</si>
  <si>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</si>
  <si>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</si>
  <si>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</si>
  <si>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</si>
  <si>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</si>
  <si>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</si>
  <si>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</si>
  <si>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</si>
  <si>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</si>
  <si>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</si>
  <si>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</si>
  <si>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</si>
  <si>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</si>
  <si>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</si>
  <si>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</si>
  <si>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</si>
  <si>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</si>
  <si>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</si>
  <si>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</si>
  <si>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</si>
  <si>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</si>
  <si>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</si>
  <si>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</si>
  <si>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</si>
  <si>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</si>
  <si>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</si>
  <si>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</si>
  <si>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</si>
  <si>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</si>
  <si>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</si>
  <si>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</si>
  <si>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</si>
  <si>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</si>
  <si>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</si>
  <si>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</si>
  <si>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</si>
  <si>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</si>
  <si>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</si>
  <si>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</si>
  <si>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</si>
  <si>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</si>
  <si>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</si>
  <si>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</si>
  <si>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</si>
  <si>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</si>
  <si>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</si>
  <si>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</si>
  <si>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</si>
  <si>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</si>
  <si>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</si>
  <si>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</si>
  <si>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</si>
  <si>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</si>
  <si>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</si>
  <si>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</si>
  <si>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</si>
  <si>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</si>
  <si>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</si>
  <si>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</si>
  <si>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</si>
  <si>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</si>
  <si>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</si>
  <si>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</si>
  <si>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</si>
  <si>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</si>
  <si>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</si>
  <si>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</si>
  <si>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</si>
  <si>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</si>
  <si>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</si>
  <si>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</si>
  <si>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</si>
  <si>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</si>
  <si>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</si>
  <si>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</si>
  <si>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</si>
  <si>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</si>
  <si>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</si>
  <si>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</si>
  <si>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</si>
  <si>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</si>
  <si>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</si>
  <si>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</si>
  <si>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</si>
  <si>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</si>
  <si>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</si>
  <si>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</si>
  <si>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</si>
  <si>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</si>
  <si>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</si>
  <si>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</si>
  <si>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</si>
  <si>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</si>
  <si>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</si>
  <si>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</si>
  <si>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</si>
  <si>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</si>
  <si>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</si>
  <si>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</si>
  <si>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</si>
  <si>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</si>
  <si>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</si>
  <si>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</si>
  <si>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</si>
  <si>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</si>
  <si>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</si>
  <si>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</si>
  <si>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</si>
  <si>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</si>
  <si>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</si>
  <si>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</si>
  <si>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</si>
  <si>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</si>
  <si>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</si>
  <si>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</si>
  <si>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</si>
  <si>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</si>
  <si>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</si>
  <si>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</si>
  <si>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</si>
  <si>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</si>
  <si>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</si>
  <si>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</si>
  <si>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</si>
  <si>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</si>
  <si>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</si>
  <si>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</si>
  <si>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</si>
  <si>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</si>
  <si>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</si>
  <si>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</si>
  <si>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</si>
  <si>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</si>
  <si>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</si>
  <si>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</si>
  <si>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</si>
  <si>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</si>
  <si>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</si>
  <si>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</si>
  <si>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</si>
  <si>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</si>
  <si>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</si>
  <si>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</si>
  <si>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</si>
  <si>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</si>
  <si>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</si>
  <si>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</si>
  <si>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</si>
  <si>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</si>
  <si>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</si>
  <si>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</si>
  <si>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</si>
  <si>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</si>
  <si>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</si>
  <si>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</si>
  <si>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</si>
  <si>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</si>
  <si>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</si>
  <si>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</si>
  <si>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</si>
  <si>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</si>
  <si>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</si>
  <si>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</si>
  <si>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</si>
  <si>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</si>
  <si>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</si>
  <si>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</si>
  <si>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</si>
  <si>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</si>
  <si>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</si>
  <si>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</si>
  <si>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</si>
  <si>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</si>
  <si>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</si>
  <si>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</si>
  <si>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</si>
  <si>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</si>
  <si>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</si>
  <si>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</si>
  <si>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</si>
  <si>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</si>
  <si>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</si>
  <si>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</si>
  <si>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</si>
  <si>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</si>
  <si>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</si>
  <si>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</si>
  <si>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</si>
  <si>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</si>
  <si>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</si>
  <si>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</si>
  <si>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</si>
  <si>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</si>
  <si>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</si>
  <si>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</si>
  <si>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</si>
  <si>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</si>
  <si>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</si>
  <si>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</si>
  <si>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</si>
  <si>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</si>
  <si>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</si>
  <si>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</si>
  <si>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</si>
  <si>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</si>
  <si>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</si>
  <si>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</si>
  <si>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</si>
  <si>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</si>
  <si>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</si>
  <si>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</si>
  <si>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</si>
  <si>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</si>
  <si>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</si>
  <si>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</si>
  <si>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</si>
  <si>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</si>
  <si>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</si>
  <si>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</si>
  <si>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</si>
  <si>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</si>
  <si>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</si>
  <si>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</si>
  <si>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</si>
  <si>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</si>
  <si>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</si>
  <si>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</si>
  <si>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</si>
  <si>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</si>
  <si>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</si>
  <si>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</si>
  <si>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</si>
  <si>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</si>
  <si>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</si>
  <si>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</si>
  <si>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</si>
  <si>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</si>
  <si>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</si>
  <si>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</si>
  <si>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</si>
  <si>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</si>
  <si>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</si>
  <si>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</si>
  <si>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</si>
  <si>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</si>
  <si>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</si>
  <si>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</si>
  <si>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</si>
  <si>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</si>
  <si>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</si>
  <si>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</si>
  <si>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</si>
  <si>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</si>
  <si>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</si>
  <si>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</si>
  <si>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</si>
  <si>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</si>
  <si>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</si>
  <si>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</si>
  <si>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</si>
  <si>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</si>
  <si>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</si>
  <si>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</si>
  <si>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</si>
  <si>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</si>
  <si>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</si>
  <si>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</si>
  <si>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</si>
  <si>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</si>
  <si>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</si>
  <si>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</si>
  <si>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</si>
  <si>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</si>
  <si>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</si>
  <si>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</si>
  <si>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</si>
  <si>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</si>
  <si>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</si>
  <si>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</si>
  <si>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</si>
  <si>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</si>
  <si>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</si>
  <si>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</si>
  <si>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</si>
  <si>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</si>
  <si>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</si>
  <si>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</si>
  <si>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</si>
  <si>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</si>
  <si>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</si>
  <si>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</si>
  <si>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</si>
  <si>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</si>
  <si>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</si>
  <si>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</si>
  <si>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</si>
  <si>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</si>
  <si>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</si>
  <si>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</si>
  <si>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</si>
  <si>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</si>
  <si>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</si>
  <si>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</si>
  <si>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</si>
  <si>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</si>
  <si>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</si>
  <si>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</si>
  <si>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</si>
  <si>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</si>
  <si>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</si>
  <si>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</si>
  <si>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</si>
  <si>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</si>
  <si>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</si>
  <si>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</si>
  <si>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</si>
  <si>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</si>
  <si>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</si>
  <si>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</si>
  <si>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</si>
  <si>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</si>
  <si>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</si>
  <si>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</si>
  <si>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</si>
  <si>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</si>
  <si>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</si>
  <si>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</si>
  <si>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</si>
  <si>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</si>
  <si>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</si>
  <si>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</si>
  <si>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</si>
  <si>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</si>
  <si>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</si>
  <si>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</si>
  <si>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</si>
  <si>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</si>
  <si>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</si>
  <si>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</si>
  <si>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</si>
  <si>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</si>
  <si>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</si>
  <si>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</si>
  <si>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</si>
  <si>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</si>
  <si>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</si>
  <si>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</si>
  <si>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</si>
  <si>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</si>
  <si>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</si>
  <si>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</si>
  <si>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</si>
  <si>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</si>
  <si>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</si>
  <si>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</si>
  <si>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</si>
  <si>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</si>
  <si>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</si>
  <si>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</si>
  <si>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</si>
  <si>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</si>
  <si>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</si>
  <si>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</si>
  <si>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</si>
  <si>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</si>
  <si>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</si>
  <si>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</si>
  <si>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</si>
  <si>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</si>
  <si>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</si>
  <si>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</si>
  <si>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</si>
  <si>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</si>
  <si>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</si>
  <si>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</si>
  <si>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</si>
  <si>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</si>
  <si>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</si>
  <si>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</si>
  <si>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</si>
  <si>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</si>
  <si>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</si>
  <si>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</si>
  <si>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</si>
  <si>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</si>
  <si>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</si>
  <si>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</si>
  <si>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</si>
  <si>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</si>
  <si>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</si>
  <si>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</si>
  <si>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</si>
  <si>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</si>
  <si>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</si>
  <si>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</si>
  <si>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</si>
  <si>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</si>
  <si>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</si>
  <si>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</si>
  <si>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</si>
  <si>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</si>
  <si>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</si>
  <si>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</si>
  <si>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</si>
  <si>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</si>
  <si>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</si>
  <si>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</si>
  <si>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</si>
  <si>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</si>
  <si>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</si>
  <si>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</si>
  <si>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</si>
  <si>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</si>
  <si>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</si>
  <si>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</si>
  <si>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</si>
  <si>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</si>
  <si>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</si>
  <si>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</si>
  <si>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</si>
  <si>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</si>
  <si>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</si>
  <si>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</si>
  <si>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</si>
  <si>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</si>
  <si>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</si>
  <si>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</si>
  <si>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</si>
  <si>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</si>
  <si>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</si>
  <si>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</si>
  <si>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</si>
  <si>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</si>
  <si>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</si>
  <si>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</si>
  <si>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</si>
  <si>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</si>
  <si>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</si>
  <si>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</si>
  <si>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</si>
  <si>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</si>
  <si>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</si>
  <si>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</si>
  <si>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</si>
  <si>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</si>
  <si>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</si>
  <si>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</si>
  <si>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</si>
  <si>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</si>
  <si>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</si>
  <si>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</si>
  <si>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</si>
  <si>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</si>
  <si>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</si>
  <si>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</si>
  <si>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</si>
  <si>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</si>
  <si>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</si>
  <si>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</si>
  <si>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</si>
  <si>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</si>
  <si>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</si>
  <si>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</si>
  <si>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</si>
  <si>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</si>
  <si>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</si>
  <si>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</si>
  <si>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</si>
  <si>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</si>
  <si>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</si>
  <si>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</si>
  <si>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</si>
  <si>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</si>
  <si>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</si>
  <si>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</si>
  <si>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</si>
  <si>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</si>
  <si>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</si>
  <si>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</si>
  <si>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</si>
  <si>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</si>
  <si>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</si>
  <si>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</si>
  <si>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</si>
  <si>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</si>
  <si>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</si>
  <si>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</si>
  <si>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</si>
  <si>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</si>
  <si>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</si>
  <si>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</si>
  <si>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</si>
  <si>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</si>
  <si>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</si>
  <si>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</si>
  <si>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</si>
  <si>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</si>
  <si>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</si>
  <si>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</si>
  <si>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</si>
  <si>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</si>
  <si>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</si>
  <si>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</si>
  <si>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</si>
  <si>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</si>
  <si>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</si>
  <si>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</si>
  <si>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</si>
  <si>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</si>
  <si>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</si>
  <si>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</si>
  <si>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</si>
  <si>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</si>
  <si>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</si>
  <si>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</si>
  <si>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</si>
  <si>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</si>
  <si>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</si>
  <si>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</si>
  <si>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</si>
  <si>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</si>
  <si>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</si>
  <si>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</si>
  <si>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</si>
  <si>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</si>
  <si>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</si>
  <si>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</si>
  <si>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</si>
  <si>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</si>
  <si>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</si>
  <si>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</si>
  <si>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</si>
  <si>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</si>
  <si>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</si>
  <si>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</si>
  <si>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</si>
  <si>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</si>
  <si>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</si>
  <si>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</si>
  <si>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</si>
  <si>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</si>
  <si>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</si>
  <si>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</si>
  <si>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</si>
  <si>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</si>
  <si>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</si>
  <si>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</si>
  <si>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</si>
  <si>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</si>
  <si>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</si>
  <si>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</si>
  <si>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</si>
  <si>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</si>
  <si>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</si>
  <si>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</si>
  <si>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</si>
  <si>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</si>
  <si>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</si>
  <si>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</si>
  <si>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</si>
  <si>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</si>
  <si>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</si>
  <si>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</si>
  <si>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</si>
  <si>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</si>
  <si>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</si>
  <si>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</si>
  <si>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</si>
  <si>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</si>
  <si>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</si>
  <si>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</si>
  <si>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</si>
  <si>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</si>
  <si>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</si>
  <si>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</si>
  <si>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</si>
  <si>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</si>
  <si>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</si>
  <si>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</si>
  <si>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</si>
  <si>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</si>
  <si>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</si>
  <si>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</si>
  <si>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</si>
  <si>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</si>
  <si>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</si>
  <si>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</si>
  <si>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</si>
  <si>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</si>
  <si>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</si>
  <si>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</si>
  <si>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</si>
  <si>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</si>
  <si>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</si>
  <si>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</si>
  <si>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</si>
  <si>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</si>
  <si>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</si>
  <si>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</si>
  <si>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</si>
  <si>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</si>
  <si>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</si>
  <si>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</si>
  <si>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</si>
  <si>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</si>
  <si>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</si>
  <si>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</si>
  <si>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</si>
  <si>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</si>
  <si>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</si>
  <si>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</si>
  <si>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</si>
  <si>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</si>
  <si>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</si>
  <si>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</si>
  <si>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</si>
  <si>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</si>
  <si>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</si>
  <si>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</si>
  <si>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</si>
  <si>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</si>
  <si>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</si>
  <si>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</si>
  <si>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</si>
  <si>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</si>
  <si>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</si>
  <si>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</si>
  <si>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</si>
  <si>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</si>
  <si>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</si>
  <si>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</si>
  <si>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</si>
  <si>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</si>
  <si>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</si>
  <si>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</si>
  <si>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</si>
  <si>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</si>
  <si>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</si>
  <si>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</si>
  <si>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</si>
  <si>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</si>
  <si>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</si>
  <si>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</si>
  <si>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</si>
  <si>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</si>
  <si>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</si>
  <si>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</si>
  <si>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</si>
  <si>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</si>
  <si>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</si>
  <si>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</si>
  <si>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</si>
  <si>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</si>
  <si>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</si>
  <si>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</si>
  <si>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</si>
  <si>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</si>
  <si>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</si>
  <si>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</si>
  <si>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</si>
  <si>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</si>
  <si>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</si>
  <si>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</si>
  <si>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</si>
  <si>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</si>
  <si>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</si>
  <si>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</si>
  <si>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</si>
  <si>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</si>
  <si>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</si>
  <si>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</si>
  <si>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</si>
  <si>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</si>
  <si>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</si>
  <si>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</si>
  <si>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</si>
  <si>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</si>
  <si>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</si>
  <si>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</si>
  <si>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</si>
  <si>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</si>
  <si>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</si>
  <si>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</si>
  <si>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</si>
  <si>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</si>
  <si>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</si>
  <si>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</si>
  <si>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</si>
  <si>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</si>
  <si>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</si>
  <si>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</si>
  <si>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</si>
  <si>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</si>
  <si>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</si>
  <si>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</si>
  <si>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</si>
  <si>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</si>
  <si>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</si>
  <si>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</si>
  <si>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</si>
  <si>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</si>
  <si>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</si>
  <si>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</si>
  <si>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</si>
  <si>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</si>
  <si>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</si>
  <si>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</si>
  <si>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</si>
  <si>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</si>
  <si>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</si>
  <si>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</si>
  <si>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</si>
  <si>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</si>
  <si>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</si>
  <si>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</si>
  <si>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</si>
  <si>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</si>
  <si>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</si>
  <si>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</si>
  <si>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</si>
  <si>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</si>
  <si>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</si>
  <si>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</si>
  <si>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</si>
  <si>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</si>
  <si>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</si>
  <si>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</si>
  <si>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</si>
  <si>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</si>
  <si>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</si>
  <si>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</si>
  <si>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</si>
  <si>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</si>
  <si>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</si>
  <si>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</si>
  <si>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</si>
  <si>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</si>
  <si>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</si>
  <si>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</si>
  <si>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</si>
  <si>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</si>
  <si>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</si>
  <si>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</si>
  <si>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</si>
  <si>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</si>
  <si>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</si>
  <si>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</si>
  <si>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</si>
  <si>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</si>
  <si>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</si>
  <si>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</si>
  <si>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</si>
  <si>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</si>
  <si>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</si>
  <si>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</si>
  <si>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</si>
  <si>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</si>
  <si>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</si>
  <si>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</si>
  <si>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</si>
  <si>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</si>
  <si>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</si>
  <si>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</si>
  <si>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</si>
  <si>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</si>
  <si>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</si>
  <si>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</si>
  <si>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</si>
  <si>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</si>
  <si>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</si>
  <si>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</si>
  <si>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</si>
  <si>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</si>
  <si>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</si>
  <si>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</si>
  <si>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</si>
  <si>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</si>
  <si>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</si>
  <si>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</si>
  <si>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</si>
  <si>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</si>
  <si>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</si>
  <si>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</si>
  <si>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</si>
  <si>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</si>
  <si>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</si>
  <si>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</si>
  <si>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</si>
  <si>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</si>
  <si>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</si>
  <si>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</si>
  <si>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</si>
  <si>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</si>
  <si>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</si>
  <si>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</si>
  <si>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</si>
  <si>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</si>
  <si>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</si>
  <si>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</si>
  <si>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</si>
  <si>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</si>
  <si>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</si>
  <si>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</si>
  <si>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</si>
  <si>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</si>
  <si>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</si>
  <si>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</si>
  <si>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</si>
  <si>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</si>
  <si>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</si>
  <si>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</si>
  <si>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</si>
  <si>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</si>
  <si>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</si>
  <si>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</si>
  <si>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</si>
  <si>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</si>
  <si>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</si>
  <si>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</si>
  <si>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</si>
  <si>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</si>
  <si>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</si>
  <si>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</si>
  <si>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</si>
  <si>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</si>
  <si>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</si>
  <si>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</si>
  <si>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</si>
  <si>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</si>
  <si>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</si>
  <si>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</si>
  <si>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</si>
  <si>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</si>
  <si>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</si>
  <si>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</si>
  <si>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</si>
  <si>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</si>
  <si>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</si>
  <si>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</si>
  <si>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</si>
  <si>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</si>
  <si>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</si>
  <si>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</si>
  <si>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</si>
  <si>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</si>
  <si>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</si>
  <si>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</si>
  <si>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</si>
  <si>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</si>
  <si>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</si>
  <si>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</si>
  <si>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</si>
  <si>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</si>
  <si>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</si>
  <si>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</si>
  <si>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</si>
  <si>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</si>
  <si>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</si>
  <si>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</si>
  <si>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</si>
  <si>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</si>
  <si>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</si>
  <si>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</si>
  <si>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</si>
  <si>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</si>
  <si>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</si>
  <si>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</si>
  <si>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</si>
  <si>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</si>
  <si>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</si>
  <si>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</si>
  <si>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</si>
  <si>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</si>
  <si>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</si>
  <si>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</si>
  <si>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</si>
  <si>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</si>
  <si>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</si>
  <si>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</si>
  <si>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</si>
  <si>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</si>
  <si>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</si>
  <si>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</si>
  <si>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</si>
  <si>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</si>
  <si>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</si>
  <si>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</si>
  <si>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</si>
  <si>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</si>
  <si>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</si>
  <si>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</si>
  <si>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</si>
  <si>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</si>
  <si>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</si>
  <si>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</si>
  <si>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</si>
  <si>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</si>
  <si>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</si>
  <si>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</si>
  <si>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</si>
  <si>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</si>
  <si>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</si>
  <si>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</si>
  <si>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</si>
  <si>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</si>
  <si>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</si>
  <si>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</si>
  <si>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</si>
  <si>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</si>
  <si>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</si>
  <si>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</si>
  <si>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</si>
  <si>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</si>
  <si>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</si>
  <si>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</si>
  <si>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</si>
  <si>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</si>
  <si>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</si>
  <si>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</si>
  <si>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</si>
  <si>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</si>
  <si>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</si>
  <si>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</si>
  <si>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</si>
  <si>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</si>
  <si>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</si>
  <si>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</si>
  <si>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</si>
  <si>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</si>
  <si>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</si>
  <si>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</si>
  <si>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</si>
  <si>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</si>
  <si>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</si>
  <si>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</si>
  <si>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</si>
  <si>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</si>
  <si>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</si>
  <si>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</si>
  <si>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</si>
  <si>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</si>
  <si>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</si>
  <si>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</si>
  <si>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</si>
  <si>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</si>
  <si>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</si>
  <si>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</si>
  <si>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</si>
  <si>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</si>
  <si>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</si>
  <si>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</si>
  <si>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</si>
  <si>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</si>
  <si>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</si>
  <si>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</si>
  <si>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</si>
  <si>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</si>
  <si>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</si>
  <si>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</si>
  <si>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</si>
  <si>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</si>
  <si>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</si>
  <si>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</si>
  <si>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</si>
  <si>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</si>
  <si>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</si>
  <si>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</si>
  <si>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</si>
  <si>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</si>
  <si>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</si>
  <si>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</si>
  <si>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</si>
  <si>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</si>
  <si>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</si>
  <si>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</si>
  <si>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</si>
  <si>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</si>
  <si>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</si>
  <si>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</si>
  <si>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</si>
  <si>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</si>
  <si>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</si>
  <si>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</si>
  <si>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</si>
  <si>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</si>
  <si>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</si>
  <si>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</si>
  <si>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</si>
  <si>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</si>
  <si>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</si>
  <si>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</si>
  <si>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</si>
  <si>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</si>
  <si>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</si>
  <si>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</si>
  <si>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</si>
  <si>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</si>
  <si>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</si>
  <si>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</si>
  <si>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</si>
  <si>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</si>
  <si>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</si>
  <si>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</si>
  <si>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</si>
  <si>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</si>
  <si>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</si>
  <si>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</si>
  <si>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</si>
  <si>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</si>
  <si>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</si>
  <si>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</si>
  <si>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</si>
  <si>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</si>
  <si>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</si>
  <si>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</si>
  <si>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</si>
  <si>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</si>
  <si>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</si>
  <si>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</si>
  <si>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</si>
  <si>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</si>
  <si>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</si>
  <si>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</si>
  <si>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</si>
  <si>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</si>
  <si>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</si>
  <si>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</si>
  <si>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</si>
  <si>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</si>
  <si>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</si>
  <si>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</si>
  <si>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</si>
  <si>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</si>
  <si>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</si>
  <si>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</si>
  <si>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</si>
  <si>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</si>
  <si>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</si>
  <si>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</si>
  <si>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</si>
  <si>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</si>
  <si>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</si>
  <si>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</si>
  <si>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</si>
  <si>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</si>
  <si>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</si>
  <si>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</si>
  <si>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</si>
  <si>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</si>
  <si>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</si>
  <si>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</si>
  <si>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</si>
  <si>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</si>
  <si>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</si>
  <si>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</si>
  <si>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</si>
  <si>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</si>
  <si>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</si>
  <si>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</si>
  <si>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</si>
  <si>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</si>
  <si>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</si>
  <si>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</si>
  <si>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</si>
  <si>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</si>
  <si>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</si>
  <si>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</si>
  <si>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</si>
  <si>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</si>
  <si>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</si>
  <si>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</si>
  <si>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</si>
  <si>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</si>
  <si>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</si>
  <si>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</si>
  <si>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</si>
  <si>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</si>
  <si>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</si>
  <si>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</si>
  <si>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</si>
  <si>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</si>
  <si>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</si>
  <si>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</si>
  <si>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</si>
  <si>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</si>
  <si>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</si>
  <si>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</si>
  <si>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</si>
  <si>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</si>
  <si>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</si>
  <si>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</si>
  <si>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</si>
  <si>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</si>
  <si>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</si>
  <si>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</si>
  <si>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</si>
  <si>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</si>
  <si>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</si>
  <si>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</si>
  <si>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</si>
  <si>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</si>
  <si>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</si>
  <si>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</si>
  <si>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</si>
  <si>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</si>
  <si>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</si>
  <si>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</si>
  <si>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</si>
  <si>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</si>
  <si>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</si>
  <si>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</si>
  <si>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</si>
  <si>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</si>
  <si>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</si>
  <si>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</si>
  <si>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</si>
  <si>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</si>
  <si>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</si>
  <si>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</si>
  <si>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</si>
  <si>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</si>
  <si>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</si>
  <si>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</si>
  <si>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</si>
  <si>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</si>
  <si>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</si>
  <si>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</si>
  <si>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</si>
  <si>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</si>
  <si>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</si>
  <si>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</si>
  <si>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</si>
  <si>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</si>
  <si>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</si>
  <si>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</si>
  <si>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</si>
  <si>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</si>
  <si>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</si>
  <si>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</si>
  <si>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</si>
  <si>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</si>
  <si>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</si>
  <si>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</si>
  <si>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</si>
  <si>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</si>
  <si>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</si>
  <si>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</si>
  <si>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</si>
  <si>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</si>
  <si>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</si>
  <si>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</si>
  <si>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</si>
  <si>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</si>
  <si>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</si>
  <si>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</si>
  <si>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</si>
  <si>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</si>
  <si>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</si>
  <si>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</si>
  <si>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</si>
  <si>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</si>
  <si>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</si>
  <si>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</si>
  <si>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</si>
  <si>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</si>
  <si>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</si>
  <si>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</si>
  <si>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</si>
  <si>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</si>
  <si>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</si>
  <si>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</si>
  <si>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</si>
  <si>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</si>
  <si>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</si>
  <si>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</si>
  <si>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</si>
  <si>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</si>
  <si>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</si>
  <si>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</si>
  <si>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</si>
  <si>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</si>
  <si>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</si>
  <si>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</si>
  <si>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</si>
  <si>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</si>
  <si>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</si>
  <si>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</si>
  <si>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</si>
  <si>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</si>
  <si>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</si>
  <si>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</si>
  <si>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</si>
  <si>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</si>
  <si>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</si>
  <si>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</si>
  <si>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</si>
  <si>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</si>
  <si>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</si>
  <si>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</si>
  <si>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</si>
  <si>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</si>
  <si>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</si>
  <si>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</si>
  <si>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</si>
  <si>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</si>
  <si>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</si>
  <si>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</si>
  <si>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</si>
  <si>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</si>
  <si>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</si>
  <si>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</si>
  <si>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</si>
  <si>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</si>
  <si>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</si>
  <si>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</si>
  <si>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</si>
  <si>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</si>
  <si>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</si>
  <si>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</si>
  <si>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</si>
  <si>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</si>
  <si>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</si>
  <si>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</si>
  <si>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</si>
  <si>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</si>
  <si>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</si>
  <si>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</si>
  <si>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</si>
  <si>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</si>
  <si>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</si>
  <si>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</si>
  <si>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</si>
  <si>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</si>
  <si>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</si>
  <si>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</si>
  <si>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</si>
  <si>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</si>
  <si>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</si>
  <si>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</si>
  <si>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</si>
  <si>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</si>
  <si>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</si>
  <si>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</si>
  <si>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</si>
  <si>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</si>
  <si>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</si>
  <si>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</si>
  <si>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</si>
  <si>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</si>
  <si>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</si>
  <si>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</si>
  <si>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</si>
  <si>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</si>
  <si>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</si>
  <si>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</si>
  <si>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</si>
  <si>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</si>
  <si>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</si>
  <si>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</si>
  <si>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</si>
  <si>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</si>
  <si>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</si>
  <si>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</si>
  <si>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</si>
  <si>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</si>
  <si>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</si>
  <si>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</si>
  <si>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</si>
  <si>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</si>
  <si>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</si>
  <si>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</si>
  <si>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</si>
  <si>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</si>
  <si>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</si>
  <si>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</si>
  <si>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</si>
  <si>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</si>
  <si>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</si>
  <si>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</si>
  <si>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</si>
  <si>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</si>
  <si>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</si>
  <si>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</si>
  <si>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</si>
  <si>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</si>
  <si>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</si>
  <si>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</si>
  <si>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</si>
  <si>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</si>
  <si>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</si>
  <si>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</si>
  <si>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</si>
  <si>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</si>
  <si>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</si>
  <si>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</si>
  <si>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</si>
  <si>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</si>
  <si>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</si>
  <si>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</si>
  <si>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</si>
  <si>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</si>
  <si>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</si>
  <si>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</si>
  <si>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</si>
  <si>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</si>
  <si>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</si>
  <si>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</si>
  <si>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</si>
  <si>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</si>
  <si>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</si>
  <si>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</si>
  <si>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</si>
  <si>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</si>
  <si>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</si>
  <si>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</si>
  <si>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</si>
  <si>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</si>
  <si>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</si>
  <si>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</si>
  <si>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</si>
  <si>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</si>
  <si>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</si>
  <si>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</si>
  <si>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</si>
  <si>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</si>
  <si>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</si>
  <si>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</si>
  <si>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</si>
  <si>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</si>
  <si>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</si>
  <si>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</si>
  <si>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</si>
  <si>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</si>
  <si>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</si>
  <si>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</si>
  <si>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</si>
  <si>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</si>
  <si>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</si>
  <si>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</si>
  <si>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</si>
  <si>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</si>
  <si>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</si>
  <si>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</si>
  <si>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</si>
  <si>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</si>
  <si>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</si>
  <si>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</si>
  <si>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</si>
  <si>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</si>
  <si>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</si>
  <si>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</si>
  <si>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</si>
  <si>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</si>
  <si>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</si>
  <si>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</si>
  <si>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</si>
  <si>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</si>
  <si>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</si>
  <si>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</si>
  <si>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</si>
  <si>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</si>
  <si>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</si>
  <si>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</si>
  <si>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</si>
  <si>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</si>
  <si>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</si>
  <si>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</si>
  <si>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</si>
  <si>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</si>
  <si>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</si>
  <si>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</si>
  <si>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</si>
  <si>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</si>
  <si>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</si>
  <si>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</si>
  <si>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</si>
  <si>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</si>
  <si>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</si>
  <si>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</si>
  <si>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</si>
  <si>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</si>
  <si>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</si>
  <si>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</si>
  <si>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</si>
  <si>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</si>
  <si>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</si>
  <si>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</si>
  <si>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</si>
  <si>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</si>
  <si>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</si>
  <si>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</si>
  <si>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</si>
  <si>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</si>
  <si>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</si>
  <si>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</si>
  <si>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</si>
  <si>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</si>
  <si>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</si>
  <si>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</si>
  <si>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</si>
  <si>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</si>
  <si>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</si>
  <si>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</si>
  <si>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</si>
  <si>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</si>
  <si>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</si>
  <si>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</si>
  <si>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</si>
  <si>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</si>
  <si>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</si>
  <si>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</si>
  <si>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</si>
  <si>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</si>
  <si>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</si>
  <si>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</si>
  <si>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</si>
  <si>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</si>
  <si>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</si>
  <si>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</si>
  <si>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</si>
  <si>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</si>
  <si>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</si>
  <si>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</si>
  <si>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</si>
  <si>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</si>
  <si>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</si>
  <si>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</si>
  <si>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</si>
  <si>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</si>
  <si>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</si>
  <si>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</si>
  <si>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</si>
  <si>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</si>
  <si>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</si>
  <si>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</si>
  <si>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</si>
  <si>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</si>
  <si>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</si>
  <si>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</si>
  <si>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</si>
  <si>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</si>
  <si>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</si>
  <si>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</si>
  <si>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</si>
  <si>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</si>
  <si>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</si>
  <si>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</si>
  <si>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</si>
  <si>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</si>
  <si>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</si>
  <si>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</si>
  <si>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</si>
  <si>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</si>
  <si>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</si>
  <si>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</si>
  <si>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</si>
  <si>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</si>
  <si>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</si>
  <si>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</si>
  <si>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</si>
  <si>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</si>
  <si>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</si>
  <si>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</si>
  <si>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</si>
  <si>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</si>
  <si>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</si>
  <si>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</si>
  <si>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</si>
  <si>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</si>
  <si>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</si>
  <si>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</si>
  <si>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</si>
  <si>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</si>
  <si>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</si>
  <si>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</si>
  <si>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</si>
  <si>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</si>
  <si>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</si>
  <si>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</si>
  <si>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</si>
  <si>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</si>
  <si>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</si>
  <si>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</si>
  <si>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</si>
  <si>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</si>
  <si>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</si>
  <si>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</si>
  <si>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</si>
  <si>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</si>
  <si>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</si>
  <si>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</si>
  <si>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</si>
  <si>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</si>
  <si>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</si>
  <si>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</si>
  <si>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</si>
  <si>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</si>
  <si>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</si>
  <si>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</si>
  <si>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</si>
  <si>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</si>
  <si>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</si>
  <si>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</si>
  <si>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</si>
  <si>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</si>
  <si>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</si>
  <si>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</si>
  <si>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</si>
  <si>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</si>
  <si>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</si>
  <si>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</si>
  <si>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</si>
  <si>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</si>
  <si>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</si>
  <si>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</si>
  <si>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</si>
  <si>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</si>
  <si>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</si>
  <si>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</si>
  <si>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</si>
  <si>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</si>
  <si>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</si>
  <si>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</si>
  <si>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</si>
  <si>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</si>
  <si>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</si>
  <si>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</si>
  <si>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</si>
  <si>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</si>
  <si>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</si>
  <si>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</si>
  <si>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</si>
  <si>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</si>
  <si>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</si>
  <si>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</si>
  <si>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</si>
  <si>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</si>
  <si>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</si>
  <si>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</si>
  <si>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</si>
  <si>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</si>
  <si>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</si>
  <si>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</si>
  <si>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</si>
  <si>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</si>
  <si>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</si>
  <si>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</si>
  <si>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</si>
  <si>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</si>
  <si>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</si>
  <si>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</si>
  <si>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</si>
  <si>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</si>
  <si>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</si>
  <si>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</si>
  <si>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</si>
  <si>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</si>
  <si>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</si>
  <si>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</si>
  <si>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</si>
  <si>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</si>
  <si>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</si>
  <si>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</si>
  <si>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</si>
  <si>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</si>
  <si>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</si>
  <si>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</si>
  <si>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</si>
  <si>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</si>
  <si>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</si>
  <si>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</si>
  <si>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</si>
  <si>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</si>
  <si>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</si>
  <si>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</si>
  <si>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</si>
  <si>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</si>
  <si>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</si>
  <si>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</si>
  <si>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</si>
  <si>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</si>
  <si>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</si>
  <si>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</si>
  <si>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</si>
  <si>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</si>
  <si>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</si>
  <si>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</si>
  <si>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</si>
  <si>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</si>
  <si>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</si>
  <si>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</si>
  <si>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</si>
  <si>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</si>
  <si>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</si>
  <si>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</si>
  <si>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</si>
  <si>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</si>
  <si>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</si>
  <si>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</si>
  <si>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</si>
  <si>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</si>
  <si>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</si>
  <si>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</si>
  <si>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</si>
  <si>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</si>
  <si>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</si>
  <si>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</si>
  <si>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</si>
  <si>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</si>
  <si>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</si>
  <si>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</si>
  <si>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</si>
  <si>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</si>
  <si>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</si>
  <si>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</si>
  <si>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</si>
  <si>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</si>
  <si>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</si>
  <si>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</si>
  <si>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</si>
  <si>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</si>
  <si>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</si>
  <si>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</si>
  <si>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</si>
  <si>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</si>
  <si>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</si>
  <si>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</si>
  <si>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</si>
  <si>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</si>
  <si>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</si>
  <si>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</si>
  <si>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</si>
  <si>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</si>
  <si>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</si>
  <si>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</si>
  <si>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</si>
  <si>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</si>
  <si>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</si>
  <si>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</si>
  <si>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</si>
  <si>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</si>
  <si>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</si>
  <si>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</si>
  <si>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</si>
  <si>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</si>
  <si>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</si>
  <si>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</si>
  <si>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</si>
  <si>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</si>
  <si>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</si>
  <si>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</si>
  <si>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</si>
  <si>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</si>
  <si>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</si>
  <si>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</si>
  <si>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</si>
  <si>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</si>
  <si>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</si>
  <si>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</si>
  <si>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</si>
  <si>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</si>
  <si>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</si>
  <si>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</si>
  <si>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</si>
  <si>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</si>
  <si>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</si>
  <si>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</si>
  <si>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</si>
  <si>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</si>
  <si>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</si>
  <si>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</si>
  <si>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</si>
  <si>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</si>
  <si>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</si>
  <si>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</si>
  <si>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</si>
  <si>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</si>
  <si>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</si>
  <si>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</si>
  <si>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</si>
  <si>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</si>
  <si>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</si>
  <si>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</si>
  <si>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</si>
  <si>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</si>
  <si>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</si>
  <si>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</si>
  <si>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</si>
  <si>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</si>
  <si>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</si>
  <si>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</si>
  <si>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</si>
  <si>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</si>
  <si>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</si>
  <si>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</si>
  <si>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</si>
  <si>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</si>
  <si>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</si>
  <si>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</si>
  <si>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</si>
  <si>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</si>
  <si>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</si>
  <si>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</si>
  <si>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</si>
  <si>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</si>
  <si>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</si>
  <si>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</si>
  <si>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</si>
  <si>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</si>
  <si>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</si>
  <si>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</si>
  <si>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</si>
  <si>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</si>
  <si>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</si>
  <si>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</si>
  <si>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</si>
  <si>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</si>
  <si>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</si>
  <si>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</si>
  <si>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</si>
  <si>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</si>
  <si>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</si>
  <si>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</si>
  <si>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</si>
  <si>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</si>
  <si>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</si>
  <si>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</si>
  <si>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</si>
  <si>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</si>
  <si>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</si>
  <si>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</si>
  <si>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</si>
  <si>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</si>
  <si>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</si>
  <si>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</si>
  <si>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</si>
  <si>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</si>
  <si>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</si>
  <si>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</si>
  <si>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</si>
  <si>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</si>
  <si>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</si>
  <si>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</si>
  <si>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</si>
  <si>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</si>
  <si>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</si>
  <si>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</si>
  <si>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</si>
  <si>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</si>
  <si>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</si>
  <si>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</si>
  <si>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</si>
  <si>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</si>
  <si>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</si>
  <si>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</si>
  <si>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</si>
  <si>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</si>
  <si>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</si>
  <si>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</si>
  <si>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</si>
  <si>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</si>
  <si>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</si>
  <si>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</si>
  <si>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</si>
  <si>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</si>
  <si>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</si>
  <si>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</si>
  <si>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</si>
  <si>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</si>
  <si>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</si>
  <si>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</si>
  <si>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</si>
  <si>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</si>
  <si>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</si>
  <si>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</si>
  <si>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</si>
  <si>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</si>
  <si>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</si>
  <si>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</si>
  <si>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</si>
  <si>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</si>
  <si>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</si>
  <si>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</si>
  <si>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</si>
  <si>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</si>
  <si>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</si>
  <si>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</si>
  <si>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</si>
  <si>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</si>
  <si>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</si>
  <si>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</si>
  <si>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</si>
  <si>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</si>
  <si>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</si>
  <si>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</si>
  <si>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</si>
  <si>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</si>
  <si>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</si>
  <si>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</si>
  <si>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</si>
  <si>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</si>
  <si>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</si>
  <si>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</si>
  <si>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</si>
  <si>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</si>
  <si>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</si>
  <si>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</si>
  <si>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</si>
  <si>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</si>
  <si>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</si>
  <si>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</si>
  <si>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</si>
  <si>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</si>
  <si>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</si>
  <si>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</si>
  <si>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</si>
  <si>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</si>
  <si>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</si>
  <si>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</si>
  <si>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</si>
  <si>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</si>
  <si>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</si>
  <si>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</si>
  <si>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</si>
  <si>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</si>
  <si>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</si>
  <si>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</si>
  <si>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</si>
  <si>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</si>
  <si>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</si>
  <si>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</si>
  <si>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</si>
  <si>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</si>
  <si>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</si>
  <si>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</si>
  <si>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</si>
  <si>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</si>
  <si>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</si>
  <si>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</si>
  <si>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</si>
  <si>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</si>
  <si>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</si>
  <si>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</si>
  <si>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</si>
  <si>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</si>
  <si>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</si>
  <si>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</si>
  <si>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</si>
  <si>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</si>
  <si>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</si>
  <si>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</si>
  <si>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</si>
  <si>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</si>
  <si>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</si>
  <si>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</si>
  <si>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</si>
  <si>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</si>
  <si>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</si>
  <si>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</si>
  <si>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</si>
  <si>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</si>
  <si>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</si>
  <si>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</si>
  <si>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</si>
  <si>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</si>
  <si>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</si>
  <si>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</si>
  <si>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</si>
  <si>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</si>
  <si>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</si>
  <si>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</si>
  <si>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</si>
  <si>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</si>
  <si>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</si>
  <si>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</si>
  <si>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</si>
  <si>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</si>
  <si>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</si>
  <si>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</si>
  <si>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</si>
  <si>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</si>
  <si>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</si>
  <si>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</si>
  <si>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</si>
  <si>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</si>
  <si>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</si>
  <si>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</si>
  <si>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</si>
  <si>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</si>
  <si>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</si>
  <si>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</si>
  <si>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</si>
  <si>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</si>
  <si>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</si>
  <si>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</si>
  <si>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</si>
  <si>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</si>
  <si>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</si>
  <si>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</si>
  <si>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</si>
  <si>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</si>
  <si>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</si>
  <si>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</si>
  <si>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</si>
  <si>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</si>
  <si>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</si>
  <si>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</si>
  <si>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</si>
  <si>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</si>
  <si>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</si>
  <si>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</si>
  <si>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</si>
  <si>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</si>
  <si>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</si>
  <si>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</si>
  <si>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</si>
  <si>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</si>
  <si>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</si>
  <si>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</si>
  <si>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</si>
  <si>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</si>
  <si>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</si>
  <si>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</si>
  <si>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</si>
  <si>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</si>
  <si>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</si>
  <si>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</si>
  <si>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</si>
  <si>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</si>
  <si>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</si>
  <si>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</si>
  <si>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</si>
  <si>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</si>
  <si>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</si>
  <si>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</si>
  <si>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</si>
  <si>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</si>
  <si>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</si>
  <si>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</si>
  <si>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</si>
  <si>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</si>
  <si>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</si>
  <si>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</si>
  <si>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</si>
  <si>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</si>
  <si>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</si>
  <si>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</si>
  <si>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</si>
  <si>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</si>
  <si>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</si>
  <si>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</si>
  <si>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</si>
  <si>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</si>
  <si>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</si>
  <si>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</si>
  <si>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</si>
  <si>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</si>
  <si>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</si>
  <si>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</si>
  <si>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</si>
  <si>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</si>
  <si>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</si>
  <si>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</si>
  <si>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</si>
  <si>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</si>
  <si>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</si>
  <si>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</si>
  <si>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</si>
  <si>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</si>
  <si>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</si>
  <si>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</si>
  <si>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</si>
  <si>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</si>
  <si>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</si>
  <si>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</si>
  <si>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</si>
  <si>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</si>
  <si>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</si>
  <si>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</si>
  <si>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</si>
  <si>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</si>
  <si>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</si>
  <si>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</si>
  <si>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</si>
  <si>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</si>
  <si>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</si>
  <si>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</si>
  <si>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</si>
  <si>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</si>
  <si>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</si>
  <si>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</si>
  <si>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</si>
  <si>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</si>
  <si>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</si>
  <si>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</si>
  <si>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</si>
  <si>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</si>
  <si>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</si>
  <si>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</si>
  <si>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</si>
  <si>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</si>
  <si>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</si>
  <si>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</si>
  <si>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</si>
  <si>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</si>
  <si>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</si>
  <si>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</si>
  <si>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</si>
  <si>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</si>
  <si>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</si>
  <si>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</si>
  <si>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</si>
  <si>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</si>
  <si>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</si>
  <si>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</si>
  <si>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</si>
  <si>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</si>
  <si>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</si>
  <si>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</si>
  <si>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</si>
  <si>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</si>
  <si>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</si>
  <si>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</si>
  <si>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</si>
  <si>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</si>
  <si>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</si>
  <si>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</si>
  <si>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</si>
  <si>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</si>
  <si>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</si>
  <si>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</si>
  <si>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</si>
  <si>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</si>
  <si>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</si>
  <si>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</si>
  <si>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</si>
  <si>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</si>
  <si>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</si>
  <si>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</si>
  <si>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</si>
  <si>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</si>
  <si>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</si>
  <si>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</si>
  <si>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</si>
  <si>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</si>
  <si>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</si>
  <si>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</si>
  <si>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</si>
  <si>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</si>
  <si>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</si>
  <si>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</si>
  <si>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</si>
  <si>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</si>
  <si>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</si>
  <si>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</si>
  <si>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</si>
  <si>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</si>
  <si>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</si>
  <si>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</si>
  <si>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</si>
  <si>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</si>
  <si>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</si>
  <si>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</si>
  <si>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</si>
  <si>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</si>
  <si>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</si>
  <si>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</si>
  <si>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</si>
  <si>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</si>
  <si>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</si>
  <si>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</si>
  <si>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</si>
  <si>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</si>
  <si>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</si>
  <si>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</si>
  <si>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</si>
  <si>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</si>
  <si>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</si>
  <si>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</si>
  <si>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</si>
  <si>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</si>
  <si>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</si>
  <si>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</si>
  <si>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</si>
  <si>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</si>
  <si>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</si>
  <si>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</si>
  <si>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</si>
  <si>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</si>
  <si>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</si>
  <si>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</si>
  <si>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</si>
  <si>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</si>
  <si>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</si>
  <si>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</si>
  <si>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</si>
  <si>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</si>
  <si>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</si>
  <si>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</si>
  <si>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</si>
  <si>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</si>
  <si>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</si>
  <si>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</si>
  <si>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</si>
  <si>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</si>
  <si>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</si>
  <si>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</si>
  <si>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</si>
  <si>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</si>
  <si>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</si>
  <si>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</si>
  <si>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</si>
  <si>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</si>
  <si>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</si>
  <si>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</si>
  <si>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</si>
  <si>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</si>
  <si>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</si>
  <si>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</si>
  <si>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</si>
  <si>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</si>
  <si>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</si>
  <si>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</si>
  <si>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</si>
  <si>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</si>
  <si>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</si>
  <si>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</si>
  <si>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</si>
  <si>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</si>
  <si>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</si>
  <si>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</si>
  <si>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</si>
  <si>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</si>
  <si>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</si>
  <si>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</si>
  <si>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</si>
  <si>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</si>
  <si>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</si>
  <si>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</si>
  <si>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</si>
  <si>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</si>
  <si>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</si>
  <si>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</si>
  <si>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</si>
  <si>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</si>
  <si>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</si>
  <si>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</si>
  <si>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</si>
  <si>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</si>
  <si>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</si>
  <si>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</si>
  <si>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</si>
  <si>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</si>
  <si>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</si>
  <si>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</si>
  <si>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</si>
  <si>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</si>
  <si>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</si>
  <si>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</si>
  <si>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</si>
  <si>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</si>
  <si>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</si>
  <si>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</si>
  <si>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</si>
  <si>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</si>
  <si>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</si>
  <si>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</si>
  <si>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</si>
  <si>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</si>
  <si>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</si>
  <si>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</si>
  <si>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</si>
  <si>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</si>
  <si>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</si>
  <si>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</si>
  <si>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</si>
  <si>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</si>
  <si>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</si>
  <si>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</si>
  <si>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</si>
  <si>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</si>
  <si>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</si>
  <si>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</si>
  <si>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</si>
  <si>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</si>
  <si>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</si>
  <si>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</si>
  <si>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</si>
  <si>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</si>
  <si>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</si>
  <si>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</si>
  <si>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</si>
  <si>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</si>
  <si>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</si>
  <si>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</si>
  <si>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</si>
  <si>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</si>
  <si>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</si>
  <si>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</si>
  <si>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</si>
  <si>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</si>
  <si>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</si>
  <si>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</si>
  <si>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</si>
  <si>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</si>
  <si>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</si>
  <si>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</si>
  <si>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</si>
  <si>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</si>
  <si>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</si>
  <si>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</si>
  <si>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</si>
  <si>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</si>
  <si>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</si>
  <si>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</si>
  <si>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</si>
  <si>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</si>
  <si>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</si>
  <si>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</si>
  <si>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</si>
  <si>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</si>
  <si>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</si>
  <si>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</si>
  <si>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</si>
  <si>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</si>
  <si>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</si>
  <si>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</si>
  <si>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</si>
  <si>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</si>
  <si>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</si>
  <si>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</si>
  <si>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</si>
  <si>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</si>
  <si>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</si>
  <si>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</si>
  <si>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</si>
  <si>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</si>
  <si>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</si>
  <si>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</si>
  <si>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</si>
  <si>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</si>
  <si>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</si>
  <si>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</si>
  <si>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</si>
  <si>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</si>
  <si>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</si>
  <si>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</si>
  <si>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</si>
  <si>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</si>
  <si>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</si>
  <si>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</si>
  <si>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</si>
  <si>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</si>
  <si>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</si>
  <si>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</si>
  <si>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</si>
  <si>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</si>
  <si>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</si>
  <si>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</si>
  <si>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</si>
  <si>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</si>
  <si>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</si>
  <si>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</si>
  <si>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</si>
  <si>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</si>
  <si>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</si>
  <si>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</si>
  <si>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</si>
  <si>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</si>
  <si>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</si>
  <si>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</si>
  <si>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</si>
  <si>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</si>
  <si>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</si>
  <si>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</si>
  <si>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</si>
  <si>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</si>
  <si>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</si>
  <si>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</si>
  <si>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</si>
  <si>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</si>
  <si>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</si>
  <si>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</si>
  <si>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</si>
  <si>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</si>
  <si>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</si>
  <si>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</si>
  <si>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</si>
  <si>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</si>
  <si>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</si>
  <si>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</si>
  <si>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</si>
  <si>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</si>
  <si>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</si>
  <si>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</si>
  <si>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</si>
  <si>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</si>
  <si>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</si>
  <si>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</si>
  <si>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</si>
  <si>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</si>
  <si>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</si>
  <si>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</si>
  <si>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</si>
  <si>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</si>
  <si>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</si>
  <si>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</si>
  <si>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</si>
  <si>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</si>
  <si>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</si>
  <si>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</si>
  <si>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</si>
  <si>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</si>
  <si>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</si>
  <si>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</si>
  <si>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</si>
  <si>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</si>
  <si>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</si>
  <si>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</si>
  <si>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</si>
  <si>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</si>
  <si>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</si>
  <si>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</si>
  <si>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</si>
  <si>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</si>
  <si>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</si>
  <si>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</si>
  <si>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</si>
  <si>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</si>
  <si>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</si>
  <si>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</si>
  <si>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</si>
  <si>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</si>
  <si>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</si>
  <si>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</si>
  <si>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</si>
  <si>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</si>
  <si>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</si>
  <si>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</si>
  <si>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</si>
  <si>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</si>
  <si>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</si>
  <si>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</si>
  <si>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</si>
  <si>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</si>
  <si>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</si>
  <si>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</si>
  <si>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</si>
  <si>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</si>
  <si>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</si>
  <si>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</si>
  <si>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</si>
  <si>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</si>
  <si>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</si>
  <si>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</si>
  <si>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</si>
  <si>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</si>
  <si>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</si>
  <si>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</si>
  <si>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</si>
  <si>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</si>
  <si>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</si>
  <si>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</si>
  <si>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</si>
  <si>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</si>
  <si>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</si>
  <si>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</si>
  <si>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</si>
  <si>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</si>
  <si>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</si>
  <si>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</si>
  <si>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</si>
  <si>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</si>
  <si>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</si>
  <si>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</si>
  <si>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</si>
  <si>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</si>
  <si>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</si>
  <si>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</si>
  <si>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</si>
  <si>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</si>
  <si>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</si>
  <si>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</si>
  <si>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</si>
  <si>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</si>
  <si>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</si>
  <si>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</si>
  <si>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</si>
  <si>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</si>
  <si>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</si>
  <si>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</si>
  <si>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</si>
  <si>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</si>
  <si>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</si>
  <si>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</si>
  <si>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</si>
  <si>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</si>
  <si>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</si>
  <si>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</si>
  <si>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</si>
  <si>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</si>
  <si>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</si>
  <si>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</si>
  <si>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</si>
  <si>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</si>
  <si>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</si>
  <si>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</si>
  <si>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</si>
  <si>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</si>
  <si>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</si>
  <si>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</si>
  <si>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</si>
  <si>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</si>
  <si>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</si>
  <si>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</si>
  <si>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</si>
  <si>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</si>
  <si>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</si>
  <si>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</si>
  <si>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</si>
  <si>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</si>
  <si>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</si>
  <si>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</si>
  <si>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</si>
  <si>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</si>
  <si>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</si>
  <si>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</si>
  <si>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</si>
  <si>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</si>
  <si>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</si>
  <si>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</si>
  <si>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</si>
  <si>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</si>
  <si>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</si>
  <si>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</si>
  <si>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</si>
  <si>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</si>
  <si>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</si>
  <si>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</si>
  <si>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</si>
  <si>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</si>
  <si>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</si>
  <si>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</si>
  <si>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</si>
  <si>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</si>
  <si>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</si>
  <si>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</si>
  <si>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</si>
  <si>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</si>
  <si>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</si>
  <si>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</si>
  <si>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</si>
  <si>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</si>
  <si>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</si>
  <si>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</si>
  <si>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</si>
  <si>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</si>
  <si>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</si>
  <si>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</si>
  <si>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</si>
  <si>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</si>
  <si>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</si>
  <si>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</si>
  <si>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</si>
  <si>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</si>
  <si>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</si>
  <si>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</si>
  <si>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</si>
  <si>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</si>
  <si>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</si>
  <si>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</si>
  <si>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</si>
  <si>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</si>
  <si>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</si>
  <si>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</si>
  <si>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</si>
  <si>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</si>
  <si>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</si>
  <si>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</si>
  <si>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</si>
  <si>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</si>
  <si>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</si>
  <si>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</si>
  <si>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</si>
  <si>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</si>
  <si>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</si>
  <si>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</si>
  <si>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</si>
  <si>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</si>
  <si>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</si>
  <si>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</si>
  <si>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</si>
  <si>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</si>
  <si>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</si>
  <si>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</si>
  <si>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</si>
  <si>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</si>
  <si>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</si>
  <si>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</si>
  <si>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</si>
  <si>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</si>
  <si>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</si>
  <si>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</si>
  <si>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</si>
  <si>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</si>
  <si>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</si>
  <si>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</si>
  <si>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</si>
  <si>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</si>
  <si>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</si>
  <si>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</si>
  <si>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</si>
  <si>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</si>
  <si>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</si>
  <si>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</si>
  <si>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</si>
  <si>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</si>
  <si>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</si>
  <si>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</si>
  <si>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</si>
  <si>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</si>
  <si>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</si>
  <si>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</si>
  <si>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</si>
  <si>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</si>
  <si>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</si>
  <si>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</si>
  <si>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</si>
  <si>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</si>
  <si>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</si>
  <si>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</si>
  <si>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</si>
  <si>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</si>
  <si>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</si>
  <si>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</si>
  <si>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</si>
  <si>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</si>
  <si>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</si>
  <si>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</si>
  <si>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</si>
  <si>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</si>
  <si>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</si>
  <si>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</si>
  <si>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</si>
  <si>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</si>
  <si>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</si>
  <si>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</si>
  <si>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</si>
  <si>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</si>
  <si>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</si>
  <si>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</si>
  <si>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</si>
  <si>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</si>
  <si>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</si>
  <si>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</si>
  <si>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</si>
  <si>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</si>
  <si>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</si>
  <si>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</si>
  <si>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</si>
  <si>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</si>
  <si>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</si>
  <si>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</si>
  <si>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</si>
  <si>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</si>
  <si>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</si>
  <si>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</si>
  <si>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</si>
  <si>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</si>
  <si>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</si>
  <si>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</si>
  <si>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</si>
  <si>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</si>
  <si>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</si>
  <si>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</si>
  <si>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</si>
  <si>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</si>
  <si>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</si>
  <si>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</si>
  <si>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</si>
  <si>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</si>
  <si>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</si>
  <si>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</si>
  <si>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</si>
  <si>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</si>
  <si>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</si>
  <si>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</si>
  <si>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</si>
  <si>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</si>
  <si>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</si>
  <si>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</si>
  <si>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</si>
  <si>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</si>
  <si>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</si>
  <si>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</si>
  <si>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</si>
  <si>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</si>
  <si>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</si>
  <si>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</si>
  <si>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</si>
  <si>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</si>
  <si>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</si>
  <si>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</si>
  <si>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</si>
  <si>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</si>
  <si>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</si>
  <si>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</si>
  <si>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</si>
  <si>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</si>
  <si>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</si>
  <si>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</si>
  <si>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</si>
  <si>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</si>
  <si>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</si>
  <si>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</si>
  <si>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</si>
  <si>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</si>
  <si>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</si>
  <si>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</si>
  <si>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</si>
  <si>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</si>
  <si>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</si>
  <si>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</si>
  <si>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</si>
  <si>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</si>
  <si>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</si>
  <si>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</si>
  <si>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</si>
  <si>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</si>
  <si>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</si>
  <si>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</si>
  <si>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</si>
  <si>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</si>
  <si>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</si>
  <si>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</si>
  <si>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</si>
  <si>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</si>
  <si>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</si>
  <si>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</si>
  <si>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</si>
  <si>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</si>
  <si>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</si>
  <si>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</si>
  <si>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</si>
  <si>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</si>
  <si>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</si>
  <si>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</si>
  <si>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</si>
  <si>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</si>
  <si>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</si>
  <si>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</si>
  <si>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</si>
  <si>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</si>
  <si>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</si>
  <si>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</si>
  <si>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</si>
  <si>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</si>
  <si>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</si>
  <si>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</si>
  <si>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</si>
  <si>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</si>
  <si>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</si>
  <si>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</si>
  <si>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</si>
  <si>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</si>
  <si>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</si>
  <si>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</si>
  <si>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</si>
  <si>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</si>
  <si>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</si>
  <si>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</si>
  <si>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</si>
  <si>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</si>
  <si>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</si>
  <si>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</si>
  <si>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</si>
  <si>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</si>
  <si>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</si>
  <si>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</si>
  <si>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</si>
  <si>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</si>
  <si>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</si>
  <si>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</si>
  <si>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</si>
  <si>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</si>
  <si>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</si>
  <si>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</si>
  <si>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</si>
  <si>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</si>
  <si>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</si>
  <si>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</si>
  <si>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</si>
  <si>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</si>
  <si>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</si>
  <si>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</si>
  <si>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</si>
  <si>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</si>
  <si>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</si>
  <si>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</si>
  <si>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</si>
  <si>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</si>
  <si>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</si>
  <si>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</si>
  <si>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</si>
  <si>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</si>
  <si>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</si>
  <si>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</si>
  <si>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</si>
  <si>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</si>
  <si>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</si>
  <si>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</si>
  <si>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</si>
  <si>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</si>
  <si>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</si>
  <si>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</si>
  <si>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</si>
  <si>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</si>
  <si>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</si>
  <si>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</si>
  <si>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</si>
  <si>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</si>
  <si>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</si>
  <si>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</si>
  <si>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</si>
  <si>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</si>
  <si>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</si>
  <si>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</si>
  <si>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</si>
  <si>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</si>
  <si>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</si>
  <si>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</si>
  <si>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</si>
  <si>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</si>
  <si>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</si>
  <si>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</si>
  <si>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</si>
  <si>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</si>
  <si>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</si>
  <si>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</si>
  <si>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</si>
  <si>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</si>
  <si>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</si>
  <si>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</si>
  <si>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</si>
  <si>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</si>
  <si>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</si>
  <si>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</si>
  <si>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</si>
  <si>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</si>
  <si>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</si>
  <si>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</si>
  <si>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</si>
  <si>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</si>
  <si>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</si>
  <si>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</si>
  <si>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</si>
  <si>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</si>
  <si>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</si>
  <si>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</si>
  <si>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</si>
  <si>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</si>
  <si>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</si>
  <si>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</si>
  <si>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</si>
  <si>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</si>
  <si>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</si>
  <si>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</si>
  <si>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</si>
  <si>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</si>
  <si>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</si>
  <si>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</si>
  <si>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</si>
  <si>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</si>
  <si>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</si>
  <si>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</si>
  <si>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</si>
  <si>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</si>
  <si>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</si>
  <si>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</si>
  <si>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</si>
  <si>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</si>
  <si>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</si>
  <si>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</si>
  <si>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</si>
  <si>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</si>
  <si>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</si>
  <si>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</si>
  <si>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</si>
  <si>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</si>
  <si>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</si>
  <si>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</si>
  <si>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</si>
  <si>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</si>
  <si>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</si>
  <si>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</si>
  <si>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</si>
  <si>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</si>
  <si>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</si>
  <si>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</si>
  <si>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</si>
  <si>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</si>
  <si>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</si>
  <si>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</si>
  <si>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</si>
  <si>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</si>
  <si>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</si>
  <si>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</si>
  <si>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</si>
  <si>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</si>
  <si>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</si>
  <si>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</si>
  <si>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</si>
  <si>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</si>
  <si>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</si>
  <si>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</si>
  <si>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</si>
  <si>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</si>
  <si>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</si>
  <si>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</si>
  <si>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</si>
  <si>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</si>
  <si>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</si>
  <si>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</si>
  <si>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</si>
  <si>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</si>
  <si>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</si>
  <si>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</si>
  <si>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</si>
  <si>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</si>
  <si>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</si>
  <si>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</si>
  <si>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</si>
  <si>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</si>
  <si>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</si>
  <si>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</si>
  <si>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</si>
  <si>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</si>
  <si>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</si>
  <si>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</si>
  <si>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</si>
  <si>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</si>
  <si>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</si>
  <si>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</si>
  <si>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</si>
  <si>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</si>
  <si>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</si>
  <si>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</si>
  <si>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</si>
  <si>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</si>
  <si>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</si>
  <si>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</si>
  <si>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</si>
  <si>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</si>
  <si>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</si>
  <si>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</si>
  <si>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</si>
  <si>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</si>
  <si>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</si>
  <si>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</si>
  <si>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</si>
  <si>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</si>
  <si>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</si>
  <si>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</si>
  <si>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</si>
  <si>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</si>
  <si>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</si>
  <si>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</si>
  <si>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</si>
  <si>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</si>
  <si>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</si>
  <si>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</si>
  <si>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</si>
  <si>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</si>
  <si>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</si>
  <si>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</si>
  <si>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</si>
  <si>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</si>
  <si>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</si>
  <si>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</si>
  <si>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</si>
  <si>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</si>
  <si>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</si>
  <si>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</si>
  <si>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</si>
  <si>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</si>
  <si>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</si>
  <si>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</si>
  <si>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</si>
  <si>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</si>
  <si>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</si>
  <si>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</si>
  <si>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</si>
  <si>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</si>
  <si>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</si>
  <si>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</si>
  <si>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</si>
  <si>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</si>
  <si>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</si>
  <si>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</si>
  <si>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</si>
  <si>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</si>
  <si>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</si>
  <si>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</si>
  <si>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</si>
  <si>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</si>
  <si>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</si>
  <si>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</si>
  <si>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</si>
  <si>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</si>
  <si>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</si>
  <si>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</si>
  <si>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</si>
  <si>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</si>
  <si>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</si>
  <si>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</si>
  <si>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</si>
  <si>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</si>
  <si>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</si>
  <si>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</si>
  <si>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</si>
  <si>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</si>
  <si>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</si>
  <si>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</si>
  <si>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</si>
  <si>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</si>
  <si>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</si>
  <si>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</si>
  <si>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</si>
  <si>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</si>
  <si>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</si>
  <si>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</si>
  <si>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</si>
  <si>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</si>
  <si>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</si>
  <si>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</si>
  <si>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</si>
  <si>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</si>
  <si>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</si>
  <si>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</si>
  <si>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</si>
  <si>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</si>
  <si>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</si>
  <si>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</si>
  <si>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</si>
  <si>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</si>
  <si>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</si>
  <si>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</si>
  <si>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</si>
  <si>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</si>
  <si>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</si>
  <si>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</si>
  <si>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</si>
  <si>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</si>
  <si>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</si>
  <si>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</si>
  <si>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</si>
  <si>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</si>
  <si>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</si>
  <si>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</si>
  <si>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</si>
  <si>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</si>
  <si>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</si>
  <si>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</si>
  <si>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</si>
  <si>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</si>
  <si>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</si>
  <si>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</si>
  <si>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</si>
  <si>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</si>
  <si>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</si>
  <si>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</si>
  <si>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</si>
  <si>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</si>
  <si>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</si>
  <si>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</si>
  <si>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</si>
  <si>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</si>
  <si>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</si>
  <si>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</si>
  <si>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</si>
  <si>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</si>
  <si>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</si>
  <si>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</si>
  <si>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</si>
  <si>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</si>
  <si>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</si>
  <si>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</si>
  <si>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</si>
  <si>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</si>
  <si>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</si>
  <si>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</si>
  <si>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</si>
  <si>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</si>
  <si>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</si>
  <si>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</si>
  <si>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</si>
  <si>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</si>
  <si>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</si>
  <si>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</si>
  <si>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</si>
  <si>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</si>
  <si>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</si>
  <si>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</si>
  <si>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</si>
  <si>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</si>
  <si>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</si>
  <si>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</si>
  <si>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</si>
  <si>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</si>
  <si>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</si>
  <si>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</si>
  <si>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</si>
  <si>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</si>
  <si>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</si>
  <si>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</si>
  <si>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</si>
  <si>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</si>
  <si>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</si>
  <si>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</si>
  <si>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</si>
  <si>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</si>
  <si>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</si>
  <si>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</si>
  <si>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</si>
  <si>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</si>
  <si>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</si>
  <si>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</si>
  <si>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</si>
  <si>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</si>
  <si>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</si>
  <si>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</si>
  <si>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</si>
  <si>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</si>
  <si>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</si>
  <si>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</si>
  <si>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</si>
  <si>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</si>
  <si>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</si>
  <si>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</si>
  <si>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</si>
  <si>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</si>
  <si>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</si>
  <si>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</si>
  <si>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</si>
  <si>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</si>
  <si>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</si>
  <si>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</si>
  <si>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</si>
  <si>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</si>
  <si>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</si>
  <si>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</si>
  <si>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</si>
  <si>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</si>
  <si>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</si>
  <si>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</si>
  <si>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</si>
  <si>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</si>
  <si>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</si>
  <si>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</si>
  <si>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</si>
  <si>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</si>
  <si>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</si>
  <si>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</si>
  <si>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</si>
  <si>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</si>
  <si>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</si>
  <si>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</si>
  <si>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</si>
  <si>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</si>
  <si>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</si>
  <si>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</si>
  <si>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</si>
  <si>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</si>
  <si>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</si>
  <si>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</si>
  <si>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</si>
  <si>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</si>
  <si>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</si>
  <si>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</si>
  <si>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</si>
  <si>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</si>
  <si>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</si>
  <si>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</si>
  <si>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</si>
  <si>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</si>
  <si>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</si>
  <si>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</si>
  <si>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</si>
  <si>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</si>
  <si>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</si>
  <si>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</si>
  <si>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</si>
  <si>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</si>
  <si>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</si>
  <si>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</si>
  <si>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</si>
  <si>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</si>
  <si>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</si>
  <si>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</si>
  <si>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</si>
  <si>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</si>
  <si>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</si>
  <si>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</si>
  <si>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</si>
  <si>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</si>
  <si>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</si>
  <si>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</si>
  <si>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</si>
  <si>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</si>
  <si>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</si>
  <si>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</si>
  <si>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</si>
  <si>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</si>
  <si>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</si>
  <si>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</si>
  <si>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</si>
  <si>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</si>
  <si>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</si>
  <si>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</si>
  <si>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</si>
  <si>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</si>
  <si>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</si>
  <si>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</si>
  <si>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</si>
  <si>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</si>
  <si>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</si>
  <si>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</si>
  <si>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</si>
  <si>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</si>
  <si>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</si>
  <si>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</si>
  <si>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</si>
  <si>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</si>
  <si>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</si>
  <si>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</si>
  <si>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</si>
  <si>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</si>
  <si>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</si>
  <si>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</si>
  <si>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</si>
  <si>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</si>
  <si>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</si>
  <si>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</si>
  <si>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</si>
  <si>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</si>
  <si>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</si>
  <si>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</si>
  <si>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</si>
  <si>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</si>
  <si>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</si>
  <si>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</si>
  <si>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</si>
  <si>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</si>
  <si>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</si>
  <si>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</si>
  <si>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</si>
  <si>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</si>
  <si>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</si>
  <si>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</si>
  <si>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</si>
  <si>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</si>
  <si>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</si>
  <si>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</si>
  <si>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</si>
  <si>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</si>
  <si>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</si>
  <si>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</si>
  <si>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</si>
  <si>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</si>
  <si>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</si>
  <si>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</si>
  <si>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</si>
  <si>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</si>
  <si>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</si>
  <si>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</si>
  <si>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</si>
  <si>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</si>
  <si>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</si>
  <si>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</si>
  <si>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</si>
  <si>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</si>
  <si>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</si>
  <si>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</si>
  <si>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</si>
  <si>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</si>
  <si>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</si>
  <si>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</si>
  <si>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</si>
  <si>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</si>
  <si>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</si>
  <si>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</si>
  <si>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</si>
  <si>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</si>
  <si>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</si>
  <si>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</si>
  <si>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</si>
  <si>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</si>
  <si>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</si>
  <si>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</si>
  <si>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</si>
  <si>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</si>
  <si>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</si>
  <si>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</si>
  <si>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</si>
  <si>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</si>
  <si>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</si>
  <si>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</si>
  <si>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</si>
  <si>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</si>
  <si>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</si>
  <si>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</si>
  <si>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</si>
  <si>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</si>
  <si>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</si>
  <si>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</si>
  <si>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</si>
  <si>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</si>
  <si>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</si>
  <si>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</si>
  <si>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</si>
  <si>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</si>
  <si>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</si>
  <si>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</si>
  <si>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</si>
  <si>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</si>
  <si>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</si>
  <si>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</si>
  <si>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</si>
  <si>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</si>
  <si>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</si>
  <si>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</si>
  <si>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</si>
  <si>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</si>
  <si>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</si>
  <si>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</si>
  <si>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</si>
  <si>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</si>
  <si>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</si>
  <si>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</si>
  <si>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</si>
  <si>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</si>
  <si>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</si>
  <si>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</si>
  <si>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</si>
  <si>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</si>
  <si>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</si>
  <si>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</si>
  <si>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</si>
  <si>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</si>
  <si>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</si>
  <si>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</si>
  <si>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</si>
  <si>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</si>
  <si>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</si>
  <si>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</si>
  <si>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</si>
  <si>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</si>
  <si>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</si>
  <si>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</si>
  <si>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</si>
  <si>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</si>
  <si>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</si>
  <si>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</si>
  <si>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</si>
  <si>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</si>
  <si>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</si>
  <si>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</si>
  <si>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</si>
  <si>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</si>
  <si>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</si>
  <si>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</si>
  <si>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</si>
  <si>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</si>
  <si>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</si>
  <si>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</si>
  <si>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</si>
  <si>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</si>
  <si>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</si>
  <si>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</si>
  <si>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</si>
  <si>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</si>
  <si>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</si>
  <si>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</si>
  <si>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</si>
  <si>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</si>
  <si>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</si>
  <si>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</si>
  <si>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</si>
  <si>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</si>
  <si>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</si>
  <si>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</si>
  <si>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</si>
  <si>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</si>
  <si>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</si>
  <si>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</si>
  <si>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</si>
  <si>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</si>
  <si>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</si>
  <si>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</si>
  <si>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</si>
  <si>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</si>
  <si>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</si>
  <si>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</si>
  <si>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</si>
  <si>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</si>
  <si>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</si>
  <si>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</si>
  <si>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</si>
  <si>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</si>
  <si>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</si>
  <si>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</si>
  <si>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</si>
  <si>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</si>
  <si>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</si>
  <si>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</si>
  <si>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</si>
  <si>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</si>
  <si>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</si>
  <si>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</si>
  <si>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</si>
  <si>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</si>
  <si>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</si>
  <si>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</si>
  <si>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</si>
  <si>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</si>
  <si>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</si>
  <si>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</si>
  <si>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</si>
  <si>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</si>
  <si>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</si>
  <si>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</si>
  <si>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</si>
  <si>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</si>
  <si>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</si>
  <si>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</si>
  <si>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</si>
  <si>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</si>
  <si>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</si>
  <si>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</si>
  <si>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</si>
  <si>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</si>
  <si>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</si>
  <si>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</si>
  <si>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</si>
  <si>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</si>
  <si>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</si>
  <si>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</si>
  <si>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</si>
  <si>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</si>
  <si>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</si>
  <si>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</si>
  <si>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</si>
  <si>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</si>
  <si>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</si>
  <si>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</si>
  <si>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</si>
  <si>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</si>
  <si>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</si>
  <si>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</si>
  <si>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</si>
  <si>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</si>
  <si>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</si>
  <si>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</si>
  <si>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</si>
  <si>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</si>
  <si>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</si>
  <si>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</si>
  <si>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</si>
  <si>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</si>
  <si>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</si>
  <si>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</si>
  <si>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</si>
  <si>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</si>
  <si>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</si>
  <si>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</si>
  <si>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</si>
  <si>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</si>
  <si>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</si>
  <si>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</si>
  <si>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</si>
  <si>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</si>
  <si>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</si>
  <si>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</si>
  <si>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</si>
  <si>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</si>
  <si>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</si>
  <si>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</si>
  <si>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</si>
  <si>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</si>
  <si>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</si>
  <si>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</si>
  <si>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</si>
  <si>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</si>
  <si>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</si>
  <si>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</si>
  <si>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</si>
  <si>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</si>
  <si>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</si>
  <si>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</si>
  <si>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</si>
  <si>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</si>
  <si>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</si>
  <si>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</si>
  <si>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</si>
  <si>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</si>
  <si>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</si>
  <si>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</si>
  <si>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</si>
  <si>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</si>
  <si>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</si>
  <si>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</si>
  <si>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</si>
  <si>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</si>
  <si>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</si>
  <si>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</si>
  <si>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</si>
  <si>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</si>
  <si>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</si>
  <si>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</si>
  <si>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</si>
  <si>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</si>
  <si>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</si>
  <si>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</si>
  <si>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</si>
  <si>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</si>
  <si>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</si>
  <si>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</si>
  <si>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</si>
  <si>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</si>
  <si>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</si>
  <si>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</si>
  <si>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</si>
  <si>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</si>
  <si>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</si>
  <si>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</si>
  <si>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</si>
  <si>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</si>
  <si>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</si>
  <si>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</si>
  <si>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</si>
  <si>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</si>
  <si>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</si>
  <si>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</si>
  <si>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</si>
  <si>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</si>
  <si>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</si>
  <si>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</si>
  <si>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</si>
  <si>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</si>
  <si>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</si>
  <si>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</si>
  <si>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</si>
  <si>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</si>
  <si>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</si>
  <si>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</si>
  <si>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</si>
  <si>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</si>
  <si>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</si>
  <si>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</si>
  <si>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</si>
  <si>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</si>
  <si>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</si>
  <si>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</si>
  <si>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</si>
  <si>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</si>
  <si>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</si>
  <si>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</si>
  <si>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</si>
  <si>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</si>
  <si>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</si>
  <si>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</si>
  <si>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</si>
  <si>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</si>
  <si>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</si>
  <si>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</si>
  <si>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</si>
  <si>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</si>
  <si>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</si>
  <si>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</si>
  <si>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</si>
  <si>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</si>
  <si>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</si>
  <si>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</si>
  <si>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</si>
  <si>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</si>
  <si>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</si>
  <si>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</si>
  <si>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</si>
  <si>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</si>
  <si>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</si>
  <si>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</si>
  <si>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</si>
  <si>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</si>
  <si>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</si>
  <si>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</si>
  <si>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</si>
  <si>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</si>
  <si>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</si>
  <si>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</si>
  <si>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</si>
  <si>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</si>
  <si>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</si>
  <si>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</si>
  <si>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</si>
  <si>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</si>
  <si>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</si>
  <si>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</si>
  <si>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</si>
  <si>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</si>
  <si>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</si>
  <si>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</si>
  <si>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</si>
  <si>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</si>
  <si>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</si>
  <si>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</si>
  <si>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</si>
  <si>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</si>
  <si>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</si>
  <si>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</si>
  <si>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</si>
  <si>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</si>
  <si>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</si>
  <si>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</si>
  <si>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</si>
  <si>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</si>
  <si>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</si>
  <si>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</si>
  <si>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</si>
  <si>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</si>
  <si>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</si>
  <si>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</si>
  <si>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</si>
  <si>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</si>
  <si>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</si>
  <si>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</si>
  <si>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</si>
  <si>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</si>
  <si>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</si>
  <si>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</si>
  <si>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</si>
  <si>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</si>
  <si>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</si>
  <si>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</si>
  <si>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</si>
  <si>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</si>
  <si>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</si>
  <si>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</si>
  <si>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</si>
  <si>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</si>
  <si>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</si>
  <si>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</si>
  <si>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</si>
  <si>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</si>
  <si>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</si>
  <si>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</si>
  <si>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</si>
  <si>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</si>
  <si>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</si>
  <si>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</si>
  <si>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</si>
  <si>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</si>
  <si>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</si>
  <si>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</si>
  <si>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</si>
  <si>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</si>
  <si>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</si>
  <si>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</si>
  <si>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</si>
  <si>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</si>
  <si>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</si>
  <si>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</si>
  <si>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</si>
  <si>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</si>
  <si>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</si>
  <si>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</si>
  <si>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</si>
  <si>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</si>
  <si>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</si>
  <si>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</si>
  <si>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</si>
  <si>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</si>
  <si>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</si>
  <si>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</si>
  <si>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</si>
  <si>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</si>
  <si>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</si>
  <si>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</si>
  <si>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</si>
  <si>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</si>
  <si>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</si>
  <si>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</si>
  <si>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</si>
  <si>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</si>
  <si>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</si>
  <si>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</si>
  <si>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</si>
  <si>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</si>
  <si>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</si>
  <si>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</si>
  <si>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</si>
  <si>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</si>
  <si>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</si>
  <si>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</si>
  <si>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</si>
  <si>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</si>
  <si>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</si>
  <si>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</si>
  <si>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</si>
  <si>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</si>
  <si>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</si>
  <si>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</si>
  <si>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</si>
  <si>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</si>
  <si>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</si>
  <si>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</si>
  <si>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</si>
  <si>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</si>
  <si>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</si>
  <si>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</si>
  <si>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</si>
  <si>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</si>
  <si>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</si>
  <si>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</si>
  <si>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</si>
  <si>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</si>
  <si>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</si>
  <si>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</si>
  <si>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</si>
  <si>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</si>
  <si>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</si>
  <si>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</si>
  <si>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</si>
  <si>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</si>
  <si>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</si>
  <si>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</si>
  <si>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</si>
  <si>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</si>
  <si>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</si>
  <si>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</si>
  <si>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</si>
  <si>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</si>
  <si>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</si>
  <si>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</si>
  <si>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</si>
  <si>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</si>
  <si>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</si>
  <si>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</si>
  <si>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</si>
  <si>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</si>
  <si>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</si>
  <si>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</si>
  <si>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</si>
  <si>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</si>
  <si>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</si>
  <si>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</si>
  <si>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</si>
  <si>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</si>
  <si>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</si>
  <si>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</si>
  <si>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</si>
  <si>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</si>
  <si>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</si>
  <si>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</si>
  <si>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</si>
  <si>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</si>
  <si>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</si>
  <si>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</si>
  <si>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</si>
  <si>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</si>
  <si>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</si>
  <si>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</si>
  <si>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</si>
  <si>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</si>
  <si>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</si>
  <si>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</si>
  <si>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</si>
  <si>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</si>
  <si>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</si>
  <si>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</si>
  <si>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</si>
  <si>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</si>
  <si>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</si>
  <si>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</si>
  <si>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</si>
  <si>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</si>
  <si>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</si>
  <si>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</si>
  <si>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</si>
  <si>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</si>
  <si>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</si>
  <si>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</si>
  <si>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</si>
  <si>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</si>
  <si>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</si>
  <si>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</si>
  <si>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</si>
  <si>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</si>
  <si>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</si>
  <si>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</si>
  <si>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</si>
  <si>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</si>
  <si>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</si>
  <si>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</si>
  <si>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</si>
  <si>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</si>
  <si>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</si>
  <si>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</si>
  <si>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</si>
  <si>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</si>
  <si>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</si>
  <si>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</si>
  <si>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</si>
  <si>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</si>
  <si>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</si>
  <si>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</si>
  <si>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</si>
  <si>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</si>
  <si>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</si>
  <si>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</si>
  <si>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</si>
  <si>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</si>
  <si>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</si>
  <si>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</si>
  <si>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</si>
  <si>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</si>
  <si>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</si>
  <si>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</si>
  <si>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</si>
  <si>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</si>
  <si>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</si>
  <si>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</si>
  <si>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</si>
  <si>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</si>
  <si>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</si>
  <si>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</si>
  <si>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</si>
  <si>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</si>
  <si>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</si>
  <si>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</si>
  <si>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</si>
  <si>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</si>
  <si>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</si>
  <si>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</si>
  <si>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</si>
  <si>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</si>
  <si>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</si>
  <si>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</si>
  <si>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</si>
  <si>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</si>
  <si>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</si>
  <si>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</si>
  <si>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</si>
  <si>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</si>
  <si>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</si>
  <si>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</si>
  <si>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</si>
  <si>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</si>
  <si>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</si>
  <si>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</si>
  <si>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</si>
  <si>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</si>
  <si>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</si>
  <si>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</si>
  <si>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</si>
  <si>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</si>
  <si>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</si>
  <si>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</si>
  <si>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</si>
  <si>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</si>
  <si>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</si>
  <si>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</si>
  <si>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</si>
  <si>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</si>
  <si>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</si>
  <si>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</si>
  <si>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</si>
  <si>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</si>
  <si>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</si>
  <si>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</si>
  <si>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</si>
  <si>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</si>
  <si>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</si>
  <si>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</si>
  <si>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</si>
  <si>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</si>
  <si>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</si>
  <si>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</si>
  <si>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</si>
  <si>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</si>
  <si>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</si>
  <si>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</si>
  <si>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</si>
  <si>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</si>
  <si>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</si>
  <si>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</si>
  <si>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</si>
  <si>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</si>
  <si>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</si>
  <si>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</si>
  <si>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</si>
  <si>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</si>
  <si>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</si>
  <si>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</si>
  <si>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</si>
  <si>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</si>
  <si>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</si>
  <si>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</si>
  <si>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</si>
  <si>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</si>
  <si>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</si>
  <si>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</si>
  <si>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</si>
  <si>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</si>
  <si>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</si>
  <si>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</si>
  <si>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</si>
  <si>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</si>
  <si>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</si>
  <si>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</si>
  <si>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</si>
  <si>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</si>
  <si>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</si>
  <si>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</si>
  <si>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</si>
  <si>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</si>
  <si>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</si>
  <si>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</si>
  <si>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</si>
  <si>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</si>
  <si>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</si>
  <si>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</si>
  <si>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</si>
  <si>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</si>
  <si>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</si>
  <si>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</si>
  <si>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</si>
  <si>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</si>
  <si>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</si>
  <si>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</si>
  <si>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</si>
  <si>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</si>
  <si>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</si>
  <si>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</si>
  <si>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</si>
  <si>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</si>
  <si>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</si>
  <si>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</si>
  <si>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</si>
  <si>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</si>
  <si>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</si>
  <si>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</si>
  <si>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</si>
  <si>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</si>
  <si>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</si>
  <si>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</si>
  <si>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</si>
  <si>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</si>
  <si>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</si>
  <si>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</si>
  <si>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</si>
  <si>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</si>
  <si>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</si>
  <si>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</si>
  <si>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</si>
  <si>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</si>
  <si>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</si>
  <si>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</si>
  <si>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</si>
  <si>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</si>
  <si>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</si>
  <si>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</si>
  <si>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</si>
  <si>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</si>
  <si>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</si>
  <si>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</si>
  <si>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</si>
  <si>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</si>
  <si>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</si>
  <si>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</si>
  <si>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</si>
  <si>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</si>
  <si>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</si>
  <si>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</si>
  <si>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</si>
  <si>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</si>
  <si>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</si>
  <si>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</si>
  <si>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</si>
  <si>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</si>
  <si>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</si>
  <si>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</si>
  <si>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</si>
  <si>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</si>
  <si>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</si>
  <si>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</si>
  <si>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</si>
  <si>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</si>
  <si>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</si>
  <si>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</si>
  <si>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</si>
  <si>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</si>
  <si>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</si>
  <si>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</si>
  <si>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</si>
  <si>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</si>
  <si>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</si>
  <si>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</si>
  <si>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</si>
  <si>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</si>
  <si>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</si>
  <si>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</si>
  <si>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</si>
  <si>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</si>
  <si>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</si>
  <si>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</si>
  <si>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</si>
  <si>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</si>
  <si>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</si>
  <si>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</si>
  <si>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</si>
  <si>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</si>
  <si>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</si>
  <si>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</si>
  <si>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</si>
  <si>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</si>
  <si>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</si>
  <si>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</si>
  <si>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</si>
  <si>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</si>
  <si>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</si>
  <si>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</si>
  <si>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</si>
  <si>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</si>
  <si>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</si>
  <si>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</si>
  <si>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</si>
  <si>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</si>
  <si>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</si>
  <si>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</si>
  <si>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</si>
  <si>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</si>
  <si>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</si>
  <si>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</si>
  <si>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</si>
  <si>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</si>
  <si>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</si>
  <si>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</si>
  <si>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</si>
  <si>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</si>
  <si>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</si>
  <si>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</si>
  <si>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</si>
  <si>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</si>
  <si>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</si>
  <si>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</si>
  <si>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</si>
  <si>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</si>
  <si>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</si>
  <si>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</si>
  <si>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</si>
  <si>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</si>
  <si>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</si>
  <si>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</si>
  <si>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</si>
  <si>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</si>
  <si>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</si>
  <si>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</si>
  <si>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</si>
  <si>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</si>
  <si>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</si>
  <si>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</si>
  <si>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</si>
  <si>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</si>
  <si>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</si>
  <si>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</si>
  <si>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</si>
  <si>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</si>
  <si>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</si>
  <si>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</si>
  <si>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</si>
  <si>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</si>
  <si>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</si>
  <si>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</si>
  <si>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</si>
  <si>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</si>
  <si>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</si>
  <si>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</si>
  <si>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</si>
  <si>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</si>
  <si>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</si>
  <si>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</si>
  <si>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</si>
  <si>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</si>
  <si>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</si>
  <si>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</si>
  <si>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</si>
  <si>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</si>
  <si>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</si>
  <si>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</si>
  <si>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</si>
  <si>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</si>
  <si>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</si>
  <si>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</si>
  <si>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</si>
  <si>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</si>
  <si>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</si>
  <si>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</si>
  <si>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</si>
  <si>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</si>
  <si>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</si>
  <si>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</si>
  <si>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</si>
  <si>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</si>
  <si>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</si>
  <si>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</si>
  <si>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</si>
  <si>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</si>
  <si>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</si>
  <si>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</si>
  <si>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</si>
  <si>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</si>
  <si>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</si>
  <si>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</si>
  <si>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</si>
  <si>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</si>
  <si>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</si>
  <si>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</si>
  <si>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</si>
  <si>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</si>
  <si>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</si>
  <si>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</si>
  <si>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</si>
  <si>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</si>
  <si>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</si>
  <si>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</si>
  <si>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</si>
  <si>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</si>
  <si>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</si>
  <si>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</si>
  <si>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</si>
  <si>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</si>
  <si>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</si>
  <si>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</si>
  <si>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</si>
  <si>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</si>
  <si>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</si>
  <si>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</si>
  <si>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</si>
  <si>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</si>
  <si>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</si>
  <si>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</si>
  <si>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</si>
  <si>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</si>
  <si>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</si>
  <si>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</si>
  <si>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</si>
  <si>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</si>
  <si>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</si>
  <si>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</si>
  <si>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</si>
  <si>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</si>
  <si>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</si>
  <si>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</si>
  <si>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</si>
  <si>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</si>
  <si>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</si>
  <si>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</si>
  <si>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</si>
  <si>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</si>
  <si>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</si>
  <si>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</si>
  <si>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</si>
  <si>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</si>
  <si>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</si>
  <si>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</si>
  <si>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</si>
  <si>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</si>
  <si>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</si>
  <si>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</si>
  <si>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</si>
  <si>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</si>
  <si>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</si>
  <si>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</si>
  <si>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</si>
  <si>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</si>
  <si>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</si>
  <si>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</si>
  <si>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</si>
  <si>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</si>
  <si>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</si>
  <si>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</si>
  <si>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</si>
  <si>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</si>
  <si>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</si>
  <si>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</si>
  <si>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</si>
  <si>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</si>
  <si>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</si>
  <si>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</si>
  <si>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</si>
  <si>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</si>
  <si>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</si>
  <si>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</si>
  <si>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</si>
  <si>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</si>
  <si>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</si>
  <si>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</si>
  <si>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</si>
  <si>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</si>
  <si>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</si>
  <si>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</si>
  <si>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</si>
  <si>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</si>
  <si>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</si>
  <si>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</si>
  <si>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</si>
  <si>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</si>
  <si>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</si>
  <si>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</si>
  <si>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</si>
  <si>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</si>
  <si>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</si>
  <si>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</si>
  <si>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</si>
  <si>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</si>
  <si>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</si>
  <si>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</si>
  <si>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</si>
  <si>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</si>
  <si>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</si>
  <si>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</si>
  <si>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</si>
  <si>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</si>
  <si>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</si>
  <si>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</si>
  <si>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</si>
  <si>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</si>
  <si>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</si>
  <si>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</si>
  <si>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</si>
  <si>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</si>
  <si>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</si>
  <si>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</si>
  <si>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</si>
  <si>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</si>
  <si>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</si>
  <si>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</si>
  <si>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</si>
  <si>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</si>
  <si>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</si>
  <si>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</si>
  <si>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</si>
  <si>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</si>
  <si>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</si>
  <si>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</si>
  <si>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</si>
  <si>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</si>
  <si>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</si>
  <si>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</si>
  <si>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</si>
  <si>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</si>
  <si>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</si>
  <si>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</si>
  <si>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</si>
  <si>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</si>
  <si>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</si>
  <si>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</si>
  <si>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</si>
  <si>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</si>
  <si>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</si>
  <si>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</si>
  <si>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</si>
  <si>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</si>
  <si>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</si>
  <si>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</si>
  <si>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</si>
  <si>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</si>
  <si>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</si>
  <si>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</si>
  <si>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</si>
  <si>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</si>
  <si>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</si>
  <si>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</si>
  <si>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</si>
  <si>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</si>
  <si>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</si>
  <si>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</si>
  <si>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</si>
  <si>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</si>
  <si>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</si>
  <si>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</si>
  <si>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</si>
  <si>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</si>
  <si>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</si>
  <si>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</si>
  <si>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</si>
  <si>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</si>
  <si>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</si>
  <si>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</si>
  <si>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</si>
  <si>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</si>
  <si>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</si>
  <si>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</si>
  <si>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</si>
  <si>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</si>
  <si>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</si>
  <si>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</si>
  <si>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</si>
  <si>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</si>
  <si>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</si>
  <si>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</si>
  <si>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</si>
  <si>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</si>
  <si>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</si>
  <si>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</si>
  <si>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</si>
  <si>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</si>
  <si>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</si>
  <si>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</si>
  <si>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</si>
  <si>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</si>
  <si>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</si>
  <si>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</si>
  <si>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</si>
  <si>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</si>
  <si>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</si>
  <si>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</si>
  <si>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</si>
  <si>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</si>
  <si>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</si>
  <si>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</si>
  <si>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</si>
  <si>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</si>
  <si>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</si>
  <si>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</si>
  <si>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</si>
  <si>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</si>
  <si>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</si>
  <si>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</si>
  <si>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</si>
  <si>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</si>
  <si>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</si>
  <si>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</si>
  <si>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</si>
  <si>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</si>
  <si>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</si>
  <si>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</si>
  <si>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</si>
  <si>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</si>
  <si>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</si>
  <si>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</si>
  <si>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</si>
  <si>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</si>
  <si>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</si>
  <si>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</si>
  <si>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</si>
  <si>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</si>
  <si>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</si>
  <si>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</si>
  <si>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</si>
  <si>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</si>
  <si>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</si>
  <si>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</si>
  <si>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</si>
  <si>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</si>
  <si>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</si>
  <si>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</si>
  <si>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</si>
  <si>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</si>
  <si>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</si>
  <si>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</si>
  <si>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</si>
  <si>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</si>
  <si>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</si>
  <si>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</si>
  <si>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</si>
  <si>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</si>
  <si>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</si>
  <si>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</si>
  <si>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</si>
  <si>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</si>
  <si>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</si>
  <si>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</si>
  <si>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</si>
  <si>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</si>
  <si>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</si>
  <si>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</si>
  <si>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</si>
  <si>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</si>
  <si>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</si>
  <si>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</si>
  <si>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</si>
  <si>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</si>
  <si>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</si>
  <si>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</si>
  <si>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</si>
  <si>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</si>
  <si>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</si>
  <si>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</si>
  <si>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</si>
  <si>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</si>
  <si>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</si>
  <si>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</si>
  <si>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</si>
  <si>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</si>
  <si>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</si>
  <si>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</si>
  <si>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</si>
  <si>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</si>
  <si>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</si>
  <si>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</si>
  <si>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</si>
  <si>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</si>
  <si>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</si>
  <si>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</si>
  <si>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</si>
  <si>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</si>
  <si>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</si>
  <si>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</si>
  <si>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</si>
  <si>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</si>
  <si>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</si>
  <si>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</si>
  <si>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</si>
  <si>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</si>
  <si>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</si>
  <si>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</si>
  <si>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</si>
  <si>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</si>
  <si>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</si>
  <si>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</si>
  <si>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</si>
  <si>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</si>
  <si>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</si>
  <si>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</si>
  <si>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</si>
  <si>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</si>
  <si>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</si>
  <si>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</si>
  <si>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</si>
  <si>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</si>
  <si>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</si>
  <si>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</si>
  <si>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</si>
  <si>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</si>
  <si>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</si>
  <si>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</si>
  <si>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</si>
  <si>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</si>
  <si>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</si>
  <si>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</si>
  <si>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</si>
  <si>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</si>
  <si>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</si>
  <si>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</si>
  <si>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</si>
  <si>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</si>
  <si>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</si>
  <si>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</si>
  <si>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</si>
  <si>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</si>
  <si>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</si>
  <si>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</si>
  <si>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</si>
  <si>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</si>
  <si>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</si>
  <si>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</si>
  <si>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</si>
  <si>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</si>
  <si>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</si>
  <si>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</si>
  <si>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</si>
  <si>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</si>
  <si>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</si>
  <si>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</si>
  <si>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</si>
  <si>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</si>
  <si>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</si>
  <si>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</si>
  <si>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</si>
  <si>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</si>
  <si>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</si>
  <si>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</si>
  <si>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</si>
  <si>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</si>
  <si>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</si>
  <si>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</si>
  <si>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</si>
  <si>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</si>
  <si>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</si>
  <si>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</si>
  <si>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</si>
  <si>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</si>
  <si>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</si>
  <si>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</si>
  <si>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</si>
  <si>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</si>
  <si>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</si>
  <si>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</si>
  <si>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</si>
  <si>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</si>
  <si>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</si>
  <si>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</si>
  <si>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</si>
  <si>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</si>
  <si>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</si>
  <si>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</si>
  <si>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</si>
  <si>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</si>
  <si>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</si>
  <si>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</si>
  <si>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</si>
  <si>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</si>
  <si>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</si>
  <si>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</si>
  <si>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</si>
  <si>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</si>
  <si>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</si>
  <si>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</si>
  <si>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</si>
  <si>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</si>
  <si>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</si>
  <si>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</si>
  <si>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</si>
  <si>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</si>
  <si>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</si>
  <si>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</si>
  <si>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</si>
  <si>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</si>
  <si>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</si>
  <si>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</si>
  <si>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</si>
  <si>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</si>
  <si>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</si>
  <si>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</si>
  <si>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</si>
  <si>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</si>
  <si>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</si>
  <si>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</si>
  <si>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</si>
  <si>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</si>
  <si>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</si>
  <si>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</si>
  <si>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</si>
  <si>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</si>
  <si>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</si>
  <si>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</si>
  <si>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</si>
  <si>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</si>
  <si>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</si>
  <si>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</si>
  <si>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</si>
  <si>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</si>
  <si>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</si>
  <si>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</si>
  <si>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</si>
  <si>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</si>
  <si>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</si>
  <si>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</si>
  <si>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</si>
  <si>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</si>
  <si>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</si>
  <si>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</si>
  <si>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</si>
  <si>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</si>
  <si>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</si>
  <si>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</si>
  <si>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</si>
  <si>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</si>
  <si>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</si>
  <si>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</si>
  <si>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</si>
  <si>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</si>
  <si>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</si>
  <si>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</si>
  <si>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</si>
  <si>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</si>
  <si>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</si>
  <si>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</si>
  <si>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</si>
  <si>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</si>
  <si>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</si>
  <si>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</si>
  <si>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</si>
  <si>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</si>
  <si>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</si>
  <si>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</si>
  <si>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</si>
  <si>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</si>
  <si>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</si>
  <si>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</si>
  <si>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</si>
  <si>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</si>
  <si>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</si>
  <si>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</si>
  <si>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</si>
  <si>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</si>
  <si>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</si>
  <si>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</si>
  <si>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</si>
  <si>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</si>
  <si>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</si>
  <si>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</si>
  <si>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</si>
  <si>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</si>
  <si>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</si>
  <si>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</si>
  <si>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</si>
  <si>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</si>
  <si>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</si>
  <si>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</si>
  <si>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</si>
  <si>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</si>
  <si>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</si>
  <si>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</si>
  <si>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</si>
  <si>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</si>
  <si>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</si>
  <si>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</si>
  <si>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</si>
  <si>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</si>
  <si>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</si>
  <si>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</si>
  <si>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</si>
  <si>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</si>
  <si>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</si>
  <si>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</si>
  <si>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</si>
  <si>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</si>
  <si>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</si>
  <si>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</si>
  <si>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</si>
  <si>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</si>
  <si>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</si>
  <si>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</si>
  <si>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</si>
  <si>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</si>
  <si>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</si>
  <si>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</si>
  <si>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</si>
  <si>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</si>
  <si>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</si>
  <si>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</si>
  <si>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</si>
  <si>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</si>
  <si>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</si>
  <si>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</si>
  <si>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</si>
  <si>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</si>
  <si>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</si>
  <si>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</si>
  <si>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</si>
  <si>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</si>
  <si>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</si>
  <si>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</si>
  <si>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</si>
  <si>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</si>
  <si>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</si>
  <si>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</si>
  <si>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</si>
  <si>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</si>
  <si>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</si>
  <si>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</si>
  <si>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</si>
  <si>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</si>
  <si>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</si>
  <si>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</si>
  <si>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</si>
  <si>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</si>
  <si>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</si>
  <si>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</si>
  <si>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</si>
  <si>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</si>
  <si>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</si>
  <si>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</si>
  <si>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</si>
  <si>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</si>
  <si>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</si>
  <si>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</si>
  <si>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</si>
  <si>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</si>
  <si>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</si>
  <si>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</si>
  <si>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</si>
  <si>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</si>
  <si>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</si>
  <si>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</si>
  <si>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</si>
  <si>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</si>
  <si>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</si>
  <si>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</si>
  <si>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</si>
  <si>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</si>
  <si>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</si>
  <si>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</si>
  <si>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</si>
  <si>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</si>
  <si>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</si>
  <si>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</si>
  <si>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</si>
  <si>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</si>
  <si>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</si>
  <si>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</si>
  <si>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</si>
  <si>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</si>
  <si>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</si>
  <si>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</si>
  <si>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</si>
  <si>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</si>
  <si>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</si>
  <si>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</si>
  <si>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</si>
  <si>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</si>
  <si>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</si>
  <si>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</si>
  <si>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</si>
  <si>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</si>
  <si>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</si>
  <si>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</si>
  <si>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</si>
  <si>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</si>
  <si>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</si>
  <si>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</si>
  <si>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</si>
  <si>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</si>
  <si>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</si>
  <si>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</si>
  <si>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</si>
  <si>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</si>
  <si>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</si>
  <si>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</si>
  <si>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</si>
  <si>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</si>
  <si>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</si>
  <si>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</si>
  <si>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</si>
  <si>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</si>
  <si>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</si>
  <si>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</si>
  <si>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</si>
  <si>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</si>
  <si>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</si>
  <si>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</si>
  <si>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</si>
  <si>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</si>
  <si>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</si>
  <si>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</si>
  <si>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</si>
  <si>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</si>
  <si>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</si>
  <si>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</si>
  <si>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</si>
  <si>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</si>
  <si>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</si>
  <si>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</si>
  <si>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</si>
  <si>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</si>
  <si>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</si>
  <si>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</si>
  <si>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</si>
  <si>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</si>
  <si>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</si>
  <si>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</si>
  <si>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</si>
  <si>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</si>
  <si>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</si>
  <si>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</si>
  <si>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</si>
  <si>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</si>
  <si>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</si>
  <si>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</si>
  <si>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</si>
  <si>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</si>
  <si>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</si>
  <si>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</si>
  <si>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</si>
  <si>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</si>
  <si>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</si>
  <si>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</si>
  <si>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</si>
  <si>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</si>
  <si>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</si>
  <si>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</si>
  <si>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</si>
  <si>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</si>
  <si>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</si>
  <si>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</si>
  <si>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</si>
  <si>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</si>
  <si>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</si>
  <si>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</si>
  <si>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</si>
  <si>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</si>
  <si>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</si>
  <si>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</si>
  <si>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</si>
  <si>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</si>
  <si>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</si>
  <si>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</si>
  <si>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</si>
  <si>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</si>
  <si>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</si>
  <si>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</si>
  <si>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</si>
  <si>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</si>
  <si>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</si>
  <si>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</si>
  <si>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</si>
  <si>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</si>
  <si>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</si>
  <si>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</si>
  <si>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</si>
  <si>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</si>
  <si>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</si>
  <si>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</si>
  <si>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</si>
  <si>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</si>
  <si>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</si>
  <si>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</si>
  <si>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</si>
  <si>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</si>
  <si>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</si>
  <si>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</si>
  <si>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</si>
  <si>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</si>
  <si>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</si>
  <si>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</si>
  <si>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</si>
  <si>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</si>
  <si>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</si>
  <si>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</si>
  <si>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</si>
  <si>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</si>
  <si>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</si>
  <si>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</si>
  <si>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</si>
  <si>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</si>
  <si>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</si>
  <si>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</si>
  <si>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</si>
  <si>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</si>
  <si>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</si>
  <si>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</si>
  <si>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</si>
  <si>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</si>
  <si>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</si>
  <si>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</si>
  <si>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</si>
  <si>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</si>
  <si>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</si>
  <si>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</si>
  <si>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</si>
  <si>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</si>
  <si>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</si>
  <si>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</si>
  <si>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</si>
  <si>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</si>
  <si>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</si>
  <si>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</si>
  <si>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</si>
  <si>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</si>
  <si>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</si>
  <si>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</si>
  <si>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</si>
  <si>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</si>
  <si>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</si>
  <si>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</si>
  <si>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</si>
  <si>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</si>
  <si>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</si>
  <si>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</si>
  <si>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</si>
  <si>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</si>
  <si>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</si>
  <si>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</si>
  <si>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</si>
  <si>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</si>
  <si>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</si>
  <si>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</si>
  <si>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</si>
  <si>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</si>
  <si>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</si>
  <si>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</si>
  <si>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</si>
  <si>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</si>
  <si>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</si>
  <si>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</si>
  <si>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</si>
  <si>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</si>
  <si>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</si>
  <si>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</si>
  <si>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</si>
  <si>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</si>
  <si>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</si>
  <si>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</si>
  <si>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</si>
  <si>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</si>
  <si>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</si>
  <si>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</si>
  <si>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</si>
  <si>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</si>
  <si>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</si>
  <si>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</si>
  <si>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</si>
  <si>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</si>
  <si>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</si>
  <si>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</si>
  <si>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</si>
  <si>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</si>
  <si>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</si>
  <si>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</si>
  <si>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</si>
  <si>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</si>
  <si>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</si>
  <si>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</si>
  <si>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</si>
  <si>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</si>
  <si>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</si>
  <si>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</si>
  <si>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</si>
  <si>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</si>
  <si>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</si>
  <si>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</si>
  <si>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</si>
  <si>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</si>
  <si>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</si>
  <si>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</si>
  <si>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</si>
  <si>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</si>
  <si>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</si>
  <si>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</si>
  <si>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</si>
  <si>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</si>
  <si>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</si>
  <si>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</si>
  <si>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</si>
  <si>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</si>
  <si>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</si>
  <si>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</si>
  <si>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</si>
  <si>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</si>
  <si>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</si>
  <si>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</si>
  <si>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</si>
  <si>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</si>
  <si>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</si>
  <si>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</si>
  <si>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</si>
  <si>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</si>
  <si>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</si>
  <si>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</si>
  <si>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</si>
  <si>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</si>
  <si>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</si>
  <si>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</si>
  <si>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</si>
  <si>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</si>
  <si>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</si>
  <si>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</si>
  <si>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</si>
  <si>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</si>
  <si>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</si>
  <si>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</si>
  <si>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</si>
  <si>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</si>
  <si>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</si>
  <si>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</si>
  <si>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</si>
  <si>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</si>
  <si>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</si>
  <si>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</si>
  <si>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</si>
  <si>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</si>
  <si>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</si>
  <si>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</si>
  <si>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</si>
  <si>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</si>
  <si>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</si>
  <si>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</si>
  <si>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</si>
  <si>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</si>
  <si>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</si>
  <si>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</si>
  <si>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</si>
  <si>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</si>
  <si>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</si>
  <si>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</si>
  <si>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</si>
  <si>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</si>
  <si>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</si>
  <si>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</si>
  <si>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</si>
  <si>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</si>
  <si>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</si>
  <si>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</si>
  <si>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</si>
  <si>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</si>
  <si>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</si>
  <si>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</si>
  <si>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</si>
  <si>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</si>
  <si>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</si>
  <si>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</si>
  <si>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</si>
  <si>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</si>
  <si>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</si>
  <si>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</si>
  <si>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</si>
  <si>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</si>
  <si>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</si>
  <si>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</si>
  <si>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</si>
  <si>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</si>
  <si>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</si>
  <si>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</si>
  <si>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</si>
  <si>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</si>
  <si>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</si>
  <si>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</si>
  <si>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</si>
  <si>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</si>
  <si>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</si>
  <si>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</si>
  <si>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</si>
  <si>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</si>
  <si>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</si>
  <si>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</si>
  <si>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</si>
  <si>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</si>
  <si>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</si>
  <si>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</si>
  <si>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</si>
  <si>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</si>
  <si>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</si>
  <si>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</si>
  <si>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</si>
  <si>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</si>
  <si>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</si>
  <si>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</si>
  <si>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</si>
  <si>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</si>
  <si>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</si>
  <si>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</si>
  <si>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</si>
  <si>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</si>
  <si>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</si>
  <si>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</si>
  <si>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</si>
  <si>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</si>
  <si>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</si>
  <si>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</si>
  <si>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</si>
  <si>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</si>
  <si>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</si>
  <si>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</si>
  <si>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</si>
  <si>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</si>
  <si>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</si>
  <si>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</si>
  <si>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</si>
  <si>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</si>
  <si>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</si>
  <si>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</si>
  <si>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</si>
  <si>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</si>
  <si>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</si>
  <si>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</si>
  <si>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</si>
  <si>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</si>
  <si>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</si>
  <si>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</si>
  <si>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</si>
  <si>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</si>
  <si>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</si>
  <si>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</si>
  <si>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</si>
  <si>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</si>
  <si>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</si>
  <si>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</si>
  <si>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</si>
  <si>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</si>
  <si>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</si>
  <si>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</si>
  <si>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</si>
  <si>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</si>
  <si>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</si>
  <si>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</si>
  <si>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</si>
  <si>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</si>
  <si>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</si>
  <si>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</si>
  <si>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</si>
  <si>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</si>
  <si>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</si>
  <si>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</si>
  <si>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</si>
  <si>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</si>
  <si>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</si>
  <si>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</si>
  <si>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</si>
  <si>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</si>
  <si>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</si>
  <si>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</si>
  <si>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</si>
  <si>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</si>
  <si>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</si>
  <si>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</si>
  <si>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</si>
  <si>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</si>
  <si>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</si>
  <si>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</si>
  <si>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</si>
  <si>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</si>
  <si>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</si>
  <si>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</si>
  <si>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</si>
  <si>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</si>
  <si>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</si>
  <si>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</si>
  <si>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</si>
  <si>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</si>
  <si>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</si>
  <si>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</si>
  <si>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</si>
  <si>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</si>
  <si>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</si>
  <si>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</si>
  <si>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</si>
  <si>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</si>
  <si>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</si>
  <si>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</si>
  <si>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</si>
  <si>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</si>
  <si>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</si>
  <si>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</si>
  <si>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</si>
  <si>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</si>
  <si>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</si>
  <si>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</si>
  <si>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</si>
  <si>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</si>
  <si>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</si>
  <si>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</si>
  <si>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</si>
  <si>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</si>
  <si>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</si>
  <si>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</si>
  <si>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</si>
  <si>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</si>
  <si>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</si>
  <si>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</si>
  <si>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</si>
  <si>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</si>
  <si>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</si>
  <si>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</si>
  <si>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</si>
  <si>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</si>
  <si>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</si>
  <si>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</si>
  <si>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</si>
  <si>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</si>
  <si>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</si>
  <si>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</si>
  <si>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</si>
  <si>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</si>
  <si>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</si>
  <si>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</si>
  <si>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</si>
  <si>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</si>
  <si>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</si>
  <si>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</si>
  <si>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</si>
  <si>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</si>
  <si>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</si>
  <si>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</si>
  <si>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</si>
  <si>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</si>
  <si>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</si>
  <si>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</si>
  <si>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</si>
  <si>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</si>
  <si>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</si>
  <si>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</si>
  <si>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</si>
  <si>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</si>
  <si>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</si>
  <si>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</si>
  <si>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</si>
  <si>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</si>
  <si>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</si>
  <si>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</si>
  <si>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</si>
  <si>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</si>
  <si>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</si>
  <si>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</si>
  <si>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</si>
  <si>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</si>
  <si>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</si>
  <si>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</si>
  <si>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</si>
  <si>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</si>
  <si>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</si>
  <si>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</si>
  <si>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</si>
  <si>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</si>
  <si>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</si>
  <si>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</si>
  <si>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</si>
  <si>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</si>
  <si>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</si>
  <si>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</si>
  <si>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</si>
  <si>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</si>
  <si>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</si>
  <si>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</si>
  <si>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</si>
  <si>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</si>
  <si>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</si>
  <si>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</si>
  <si>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</si>
  <si>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</si>
  <si>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</si>
  <si>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</si>
  <si>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</si>
  <si>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</si>
  <si>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</si>
  <si>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</si>
  <si>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</si>
  <si>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</si>
  <si>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</si>
  <si>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</si>
  <si>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</si>
  <si>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</si>
  <si>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</si>
  <si>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</si>
  <si>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</si>
  <si>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</si>
  <si>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</si>
  <si>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</si>
  <si>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</si>
  <si>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</si>
  <si>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</si>
  <si>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</si>
  <si>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</si>
  <si>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</si>
  <si>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</si>
  <si>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</si>
  <si>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</si>
  <si>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</si>
  <si>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</si>
  <si>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</si>
  <si>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</si>
  <si>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</si>
  <si>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</si>
  <si>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</si>
  <si>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</si>
  <si>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</si>
  <si>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</si>
  <si>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</si>
  <si>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</si>
  <si>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</si>
  <si>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</si>
  <si>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</si>
  <si>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</si>
  <si>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</si>
  <si>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</si>
  <si>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</si>
  <si>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</si>
  <si>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</si>
  <si>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</si>
  <si>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</si>
  <si>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</si>
  <si>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</si>
  <si>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</si>
  <si>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</si>
  <si>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</si>
  <si>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</si>
  <si>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</si>
  <si>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</si>
  <si>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</si>
  <si>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</si>
  <si>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</si>
  <si>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</si>
  <si>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</si>
  <si>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</si>
  <si>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</si>
  <si>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</si>
  <si>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</si>
  <si>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</si>
  <si>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</si>
  <si>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</si>
  <si>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</si>
  <si>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</si>
  <si>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</si>
  <si>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</si>
  <si>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</si>
  <si>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</si>
  <si>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</si>
  <si>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</si>
  <si>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</si>
  <si>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</si>
  <si>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</si>
  <si>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</si>
  <si>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</si>
  <si>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</si>
  <si>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</si>
  <si>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</si>
  <si>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</si>
  <si>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</si>
  <si>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</si>
  <si>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</si>
  <si>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</si>
  <si>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</si>
  <si>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</si>
  <si>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</si>
  <si>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</si>
  <si>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</si>
  <si>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</si>
  <si>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</si>
  <si>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</si>
  <si>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</si>
  <si>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</si>
  <si>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</si>
  <si>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</si>
  <si>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</si>
  <si>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</si>
  <si>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</si>
  <si>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</si>
  <si>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</si>
  <si>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</si>
  <si>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</si>
  <si>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</si>
  <si>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</si>
  <si>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</si>
  <si>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</si>
  <si>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</si>
  <si>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</si>
  <si>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</si>
  <si>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</si>
  <si>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</si>
  <si>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</si>
  <si>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</si>
  <si>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</si>
  <si>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</si>
  <si>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</si>
  <si>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</si>
  <si>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</si>
  <si>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</si>
  <si>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</si>
  <si>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</si>
  <si>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</si>
  <si>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</si>
  <si>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</si>
  <si>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</si>
  <si>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</si>
  <si>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</si>
  <si>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</si>
  <si>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</si>
  <si>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</si>
  <si>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</si>
  <si>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</si>
  <si>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</si>
  <si>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</si>
  <si>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</si>
  <si>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</si>
  <si>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</si>
  <si>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</si>
  <si>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</si>
  <si>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</si>
  <si>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</si>
  <si>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</si>
  <si>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</si>
  <si>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</si>
  <si>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</si>
  <si>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</si>
  <si>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</si>
  <si>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</si>
  <si>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</si>
  <si>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</si>
  <si>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</si>
  <si>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</si>
  <si>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</si>
  <si>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</si>
  <si>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</si>
  <si>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</si>
  <si>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</si>
  <si>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</si>
  <si>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</si>
  <si>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</si>
  <si>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</si>
  <si>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</si>
  <si>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</si>
  <si>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</si>
  <si>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</si>
  <si>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</si>
  <si>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</si>
  <si>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</si>
  <si>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</si>
  <si>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</si>
  <si>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</si>
  <si>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</si>
  <si>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</si>
  <si>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</si>
  <si>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</si>
  <si>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</si>
  <si>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</si>
  <si>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</si>
  <si>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</si>
  <si>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</si>
  <si>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</si>
  <si>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</si>
  <si>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</si>
  <si>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</si>
  <si>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</si>
  <si>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</si>
  <si>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</si>
  <si>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</si>
  <si>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</si>
  <si>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</si>
  <si>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</si>
  <si>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</si>
  <si>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</si>
  <si>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</si>
  <si>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</si>
  <si>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</si>
  <si>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</si>
  <si>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</si>
  <si>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</si>
  <si>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</si>
  <si>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</si>
  <si>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</si>
  <si>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</si>
  <si>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</si>
  <si>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</si>
  <si>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</si>
  <si>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</si>
  <si>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</si>
  <si>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</si>
  <si>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</si>
  <si>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</si>
  <si>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</si>
  <si>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</si>
  <si>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</si>
  <si>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</si>
  <si>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</si>
  <si>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</si>
  <si>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</si>
  <si>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</si>
  <si>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</si>
  <si>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</si>
  <si>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</si>
  <si>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</si>
  <si>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</si>
  <si>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</si>
  <si>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</si>
  <si>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</si>
  <si>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</si>
  <si>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</si>
  <si>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</si>
  <si>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</si>
  <si>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</si>
  <si>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</si>
  <si>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</si>
  <si>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</si>
  <si>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</si>
  <si>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</si>
  <si>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</si>
  <si>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</si>
  <si>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</si>
  <si>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</si>
  <si>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</si>
  <si>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</si>
  <si>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</si>
  <si>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</si>
  <si>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</si>
  <si>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</si>
  <si>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</si>
  <si>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</si>
  <si>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</si>
  <si>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</si>
  <si>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</si>
  <si>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</si>
  <si>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</si>
  <si>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</si>
  <si>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</si>
  <si>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</si>
  <si>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</si>
  <si>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</si>
  <si>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</si>
  <si>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</si>
  <si>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</si>
  <si>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</si>
  <si>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</si>
  <si>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</si>
  <si>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</si>
  <si>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</si>
  <si>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</si>
  <si>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</si>
  <si>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</si>
  <si>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</si>
  <si>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</si>
  <si>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</si>
  <si>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</si>
  <si>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</si>
  <si>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</si>
  <si>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</si>
  <si>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</si>
  <si>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</si>
  <si>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</si>
  <si>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</si>
  <si>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</si>
  <si>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</si>
  <si>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</si>
  <si>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</si>
  <si>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</si>
  <si>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</si>
  <si>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</si>
  <si>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</si>
  <si>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</si>
  <si>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</si>
  <si>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</si>
  <si>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</si>
  <si>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</si>
  <si>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</si>
  <si>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</si>
  <si>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</si>
  <si>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</si>
  <si>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</si>
  <si>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</si>
  <si>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</si>
  <si>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</si>
  <si>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</si>
  <si>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</si>
  <si>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</si>
  <si>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</si>
  <si>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</si>
  <si>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</si>
  <si>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</si>
  <si>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</si>
  <si>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</si>
  <si>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</si>
  <si>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</si>
  <si>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</si>
  <si>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</si>
  <si>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</si>
  <si>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</si>
  <si>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</si>
  <si>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</si>
  <si>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</si>
  <si>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</si>
  <si>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</si>
  <si>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</si>
  <si>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</si>
  <si>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</si>
  <si>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</si>
  <si>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</si>
  <si>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</si>
  <si>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</si>
  <si>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</si>
  <si>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</si>
  <si>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</si>
  <si>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</si>
  <si>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</si>
  <si>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</si>
  <si>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</si>
  <si>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</si>
  <si>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</si>
  <si>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</si>
  <si>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</si>
  <si>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</si>
  <si>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</si>
  <si>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</si>
  <si>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</si>
  <si>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</si>
  <si>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</si>
  <si>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</si>
  <si>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</si>
  <si>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</si>
  <si>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</si>
  <si>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</si>
  <si>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</si>
  <si>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</si>
  <si>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</si>
  <si>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</si>
  <si>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</si>
  <si>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</si>
  <si>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</si>
  <si>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</si>
  <si>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</si>
  <si>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</si>
  <si>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</si>
  <si>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</si>
  <si>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</si>
  <si>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</si>
  <si>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</si>
  <si>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</si>
  <si>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</si>
  <si>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</si>
  <si>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</si>
  <si>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</si>
  <si>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</si>
  <si>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</si>
  <si>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</si>
  <si>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</si>
  <si>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</si>
  <si>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</si>
  <si>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</si>
  <si>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</si>
  <si>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</si>
  <si>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</si>
  <si>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</si>
  <si>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</si>
  <si>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</si>
  <si>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</si>
  <si>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</si>
  <si>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</si>
  <si>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</si>
  <si>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</si>
  <si>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</si>
  <si>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</si>
  <si>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</si>
  <si>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</si>
  <si>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</si>
  <si>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</si>
  <si>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</si>
  <si>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</si>
  <si>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</si>
  <si>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</si>
  <si>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</si>
  <si>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</si>
  <si>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</si>
  <si>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</si>
  <si>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</si>
  <si>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</si>
  <si>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</si>
  <si>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</si>
  <si>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</si>
  <si>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</si>
  <si>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</si>
  <si>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</si>
  <si>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</si>
  <si>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</si>
  <si>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</si>
  <si>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</si>
  <si>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</si>
  <si>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</si>
  <si>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</si>
  <si>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</si>
  <si>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</si>
  <si>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</si>
  <si>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</si>
  <si>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</si>
  <si>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</si>
  <si>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</si>
  <si>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</si>
  <si>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</si>
  <si>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</si>
  <si>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</si>
  <si>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</si>
  <si>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</si>
  <si>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</si>
  <si>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</si>
  <si>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</si>
  <si>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</si>
  <si>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</si>
  <si>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</si>
  <si>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</si>
  <si>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</si>
  <si>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</si>
  <si>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</si>
  <si>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</si>
  <si>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</si>
  <si>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</si>
  <si>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</si>
  <si>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</si>
  <si>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</si>
  <si>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</si>
  <si>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</si>
  <si>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</si>
  <si>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</si>
  <si>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</si>
  <si>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</si>
  <si>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</si>
  <si>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</si>
  <si>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</si>
  <si>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</si>
  <si>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</si>
  <si>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</si>
  <si>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</si>
  <si>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</si>
  <si>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</si>
  <si>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</si>
  <si>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</si>
  <si>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</si>
  <si>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</si>
  <si>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</si>
  <si>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</si>
  <si>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</si>
  <si>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</si>
  <si>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</si>
  <si>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</si>
  <si>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</si>
  <si>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</si>
  <si>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</si>
  <si>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</si>
  <si>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</si>
  <si>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</si>
  <si>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</si>
  <si>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</si>
  <si>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</si>
  <si>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</si>
  <si>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</si>
  <si>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</si>
  <si>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</si>
  <si>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</si>
  <si>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</si>
  <si>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</si>
  <si>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</si>
  <si>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</si>
  <si>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</si>
  <si>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</si>
  <si>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</si>
  <si>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</si>
  <si>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</si>
  <si>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</si>
  <si>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</si>
  <si>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</si>
  <si>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</si>
  <si>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</si>
  <si>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</si>
  <si>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</si>
  <si>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</si>
  <si>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</si>
  <si>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</si>
  <si>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</si>
  <si>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</si>
  <si>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</si>
  <si>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</si>
  <si>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</si>
  <si>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</si>
  <si>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</si>
  <si>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</si>
  <si>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</si>
  <si>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</si>
  <si>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</si>
  <si>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</si>
  <si>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</si>
  <si>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</si>
  <si>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</si>
  <si>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</si>
  <si>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</si>
  <si>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</si>
  <si>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</si>
  <si>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</si>
  <si>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</si>
  <si>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</si>
  <si>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</si>
  <si>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</si>
  <si>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</si>
  <si>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</si>
  <si>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</si>
  <si>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</si>
  <si>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</si>
  <si>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</si>
  <si>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</si>
  <si>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</si>
  <si>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</si>
  <si>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</si>
  <si>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</si>
  <si>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</si>
  <si>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</si>
  <si>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</si>
  <si>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</si>
  <si>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</si>
  <si>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</si>
  <si>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</si>
  <si>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</si>
  <si>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</si>
  <si>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</si>
  <si>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</si>
  <si>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</si>
  <si>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</si>
  <si>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</si>
  <si>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</si>
  <si>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</si>
  <si>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</si>
  <si>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</si>
  <si>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</si>
  <si>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</si>
  <si>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</si>
  <si>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</si>
  <si>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</si>
  <si>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</si>
  <si>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</si>
  <si>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</si>
  <si>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</si>
  <si>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</si>
  <si>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</si>
  <si>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</si>
  <si>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</si>
  <si>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</si>
  <si>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</si>
  <si>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</si>
  <si>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</si>
  <si>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</si>
  <si>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</si>
  <si>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</si>
  <si>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</si>
  <si>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</si>
  <si>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</si>
  <si>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</si>
  <si>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</si>
  <si>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</si>
  <si>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</si>
  <si>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</si>
  <si>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</si>
  <si>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</si>
  <si>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</si>
  <si>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</si>
  <si>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</si>
  <si>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</si>
  <si>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</si>
  <si>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</si>
  <si>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</si>
  <si>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</si>
  <si>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</si>
  <si>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</si>
  <si>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</si>
  <si>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</si>
  <si>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</si>
  <si>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</si>
  <si>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</si>
  <si>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</si>
  <si>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</si>
  <si>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</si>
  <si>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</si>
  <si>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</si>
  <si>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</si>
  <si>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</si>
  <si>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</si>
  <si>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</si>
  <si>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</si>
  <si>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</si>
  <si>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</si>
  <si>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</si>
  <si>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</si>
  <si>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</si>
  <si>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</si>
  <si>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</si>
  <si>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</si>
  <si>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</si>
  <si>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</si>
  <si>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</si>
  <si>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</si>
  <si>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</si>
  <si>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</si>
  <si>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</si>
  <si>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</si>
  <si>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</si>
  <si>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</si>
  <si>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</si>
  <si>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</si>
  <si>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</si>
  <si>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</si>
  <si>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</si>
  <si>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</si>
  <si>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</si>
  <si>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</si>
  <si>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</si>
  <si>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</si>
  <si>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</si>
  <si>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</si>
  <si>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</si>
  <si>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</si>
  <si>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</si>
  <si>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</si>
  <si>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</si>
  <si>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</si>
  <si>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</si>
  <si>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</si>
  <si>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</si>
  <si>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</si>
  <si>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</si>
  <si>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</si>
  <si>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</si>
  <si>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</si>
  <si>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</si>
  <si>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</si>
  <si>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</si>
  <si>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</si>
  <si>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</si>
  <si>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</si>
  <si>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</si>
  <si>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</si>
  <si>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</si>
  <si>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</si>
  <si>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</si>
  <si>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</si>
  <si>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</si>
  <si>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</si>
  <si>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</si>
  <si>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</si>
  <si>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</si>
  <si>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</si>
  <si>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</si>
  <si>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</si>
  <si>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</si>
  <si>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</si>
  <si>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</si>
  <si>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</si>
  <si>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</si>
  <si>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</si>
  <si>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</si>
  <si>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</si>
  <si>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</si>
  <si>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</si>
  <si>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</si>
  <si>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</si>
  <si>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</si>
  <si>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</si>
  <si>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</si>
  <si>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</si>
  <si>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</si>
  <si>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</si>
  <si>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</si>
  <si>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</si>
  <si>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</si>
  <si>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</si>
  <si>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</si>
  <si>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</si>
  <si>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</si>
  <si>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</si>
  <si>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</si>
  <si>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</si>
  <si>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</si>
  <si>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</si>
  <si>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</si>
  <si>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</si>
  <si>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</si>
  <si>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</si>
  <si>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</si>
  <si>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</si>
  <si>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</si>
  <si>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</si>
  <si>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</si>
  <si>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</si>
  <si>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</si>
  <si>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</si>
  <si>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</si>
  <si>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</si>
  <si>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</si>
  <si>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</si>
  <si>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</si>
  <si>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</si>
  <si>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</si>
  <si>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</si>
  <si>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</si>
  <si>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</si>
  <si>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</si>
  <si>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</si>
  <si>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</si>
  <si>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</si>
  <si>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</si>
  <si>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</si>
  <si>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</si>
  <si>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</si>
  <si>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</si>
  <si>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</si>
  <si>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</si>
  <si>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</si>
  <si>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</si>
  <si>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</si>
  <si>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</si>
  <si>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</si>
  <si>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</si>
  <si>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</si>
  <si>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</si>
  <si>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</si>
  <si>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</si>
  <si>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</si>
  <si>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</si>
  <si>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</si>
  <si>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</si>
  <si>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</si>
  <si>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</si>
  <si>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</si>
  <si>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</si>
  <si>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</si>
  <si>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</si>
  <si>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</si>
  <si>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</si>
  <si>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</si>
  <si>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</si>
  <si>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</si>
  <si>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</si>
  <si>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</si>
  <si>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</si>
  <si>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</si>
  <si>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</si>
  <si>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</si>
  <si>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</si>
  <si>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</si>
  <si>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</si>
  <si>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</si>
  <si>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</si>
  <si>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</si>
  <si>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</si>
  <si>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</si>
  <si>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</si>
  <si>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</si>
  <si>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</si>
  <si>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</si>
  <si>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</si>
  <si>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</si>
  <si>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</si>
  <si>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</si>
  <si>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</si>
  <si>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</si>
  <si>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</si>
  <si>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</si>
  <si>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</si>
  <si>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</si>
  <si>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</si>
  <si>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</si>
  <si>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</si>
  <si>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</si>
  <si>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</si>
  <si>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</si>
  <si>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</si>
  <si>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</si>
  <si>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</si>
  <si>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</si>
  <si>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</si>
  <si>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</si>
  <si>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</si>
  <si>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</si>
  <si>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</si>
  <si>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</si>
  <si>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</si>
  <si>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</si>
  <si>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</si>
  <si>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</si>
  <si>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</si>
  <si>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</si>
  <si>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</si>
  <si>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</si>
  <si>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</si>
  <si>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</si>
  <si>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</si>
  <si>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</si>
  <si>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</si>
  <si>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</si>
  <si>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</si>
  <si>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</si>
  <si>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</si>
  <si>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</si>
  <si>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</si>
  <si>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</si>
  <si>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</si>
  <si>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</si>
  <si>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</si>
  <si>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</si>
  <si>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</si>
  <si>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</si>
  <si>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</si>
  <si>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</si>
  <si>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</si>
  <si>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</si>
  <si>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</si>
  <si>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</si>
  <si>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</si>
  <si>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</si>
  <si>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</si>
  <si>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</si>
  <si>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</si>
  <si>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</si>
  <si>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</si>
  <si>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</si>
  <si>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</si>
  <si>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</si>
  <si>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</si>
  <si>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</si>
  <si>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</si>
  <si>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</si>
  <si>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</si>
  <si>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</si>
  <si>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</si>
  <si>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</si>
  <si>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</si>
  <si>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</si>
  <si>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</si>
  <si>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</si>
  <si>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</si>
  <si>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</si>
  <si>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</si>
  <si>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</si>
  <si>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</si>
  <si>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</si>
  <si>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</si>
  <si>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</si>
  <si>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</si>
  <si>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</si>
  <si>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</si>
  <si>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</si>
  <si>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</si>
  <si>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</si>
  <si>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</si>
  <si>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</si>
  <si>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</si>
  <si>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</si>
  <si>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</si>
  <si>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</si>
  <si>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</si>
  <si>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</si>
  <si>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</si>
  <si>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</si>
  <si>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</si>
  <si>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</si>
  <si>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</si>
  <si>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</si>
  <si>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</si>
  <si>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</si>
  <si>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</si>
  <si>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</si>
  <si>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</si>
  <si>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</si>
  <si>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</si>
  <si>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</si>
  <si>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</si>
  <si>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</si>
  <si>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</si>
  <si>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</si>
  <si>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</si>
  <si>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</si>
  <si>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</si>
  <si>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</si>
  <si>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</si>
  <si>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</si>
  <si>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</si>
  <si>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</si>
  <si>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</si>
  <si>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</si>
  <si>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</si>
  <si>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</si>
  <si>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</si>
  <si>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</si>
  <si>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</si>
  <si>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</si>
  <si>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</si>
  <si>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</si>
  <si>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</si>
  <si>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</si>
  <si>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</si>
  <si>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</si>
  <si>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</si>
  <si>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</si>
  <si>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</si>
  <si>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</si>
  <si>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</si>
  <si>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</si>
  <si>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</si>
  <si>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</si>
  <si>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</si>
  <si>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</si>
  <si>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</si>
  <si>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</si>
  <si>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</si>
  <si>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</si>
  <si>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</si>
  <si>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</si>
  <si>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</si>
  <si>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</si>
  <si>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</si>
  <si>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</si>
  <si>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</si>
  <si>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</si>
  <si>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</si>
  <si>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</si>
  <si>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</si>
  <si>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</si>
  <si>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</si>
  <si>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</si>
  <si>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</si>
  <si>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</si>
  <si>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</si>
  <si>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</si>
  <si>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</si>
  <si>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</si>
  <si>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</si>
  <si>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</si>
  <si>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</si>
  <si>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</si>
  <si>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</si>
  <si>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</si>
  <si>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</si>
  <si>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</si>
  <si>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</si>
  <si>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</si>
  <si>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</si>
  <si>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</si>
  <si>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</si>
  <si>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</si>
  <si>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</si>
  <si>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</si>
  <si>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</si>
  <si>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</si>
  <si>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</si>
  <si>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</si>
  <si>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</si>
  <si>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</si>
  <si>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</si>
  <si>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</si>
  <si>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</si>
  <si>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</si>
  <si>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</si>
  <si>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</si>
  <si>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</si>
  <si>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</si>
  <si>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</si>
  <si>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</si>
  <si>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</si>
  <si>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</si>
  <si>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</si>
  <si>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</si>
  <si>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</si>
  <si>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</si>
  <si>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</si>
  <si>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</si>
  <si>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</si>
  <si>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</si>
  <si>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</si>
  <si>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</si>
  <si>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</si>
  <si>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</si>
  <si>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</si>
  <si>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</si>
  <si>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</si>
  <si>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</si>
  <si>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</si>
  <si>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</si>
  <si>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</si>
  <si>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</si>
  <si>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</si>
  <si>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</si>
  <si>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</si>
  <si>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</si>
  <si>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</si>
  <si>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</si>
  <si>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</si>
  <si>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</si>
  <si>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</si>
  <si>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</si>
  <si>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</si>
  <si>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</si>
  <si>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</si>
  <si>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</si>
  <si>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</si>
  <si>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</si>
  <si>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</si>
  <si>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</si>
  <si>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</si>
  <si>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</si>
  <si>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</si>
  <si>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</si>
  <si>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</si>
  <si>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</si>
  <si>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</si>
  <si>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</si>
  <si>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</si>
  <si>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</si>
  <si>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</si>
  <si>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</si>
  <si>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</si>
  <si>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</si>
  <si>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</si>
  <si>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</si>
  <si>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</si>
  <si>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</si>
  <si>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</si>
  <si>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</si>
  <si>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</si>
  <si>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</si>
  <si>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</si>
  <si>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</si>
  <si>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</si>
  <si>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</si>
  <si>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</si>
  <si>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</si>
  <si>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</si>
  <si>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</si>
  <si>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</si>
  <si>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</si>
  <si>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</si>
  <si>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</si>
  <si>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</si>
  <si>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</si>
  <si>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</si>
  <si>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</si>
  <si>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</si>
  <si>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</si>
  <si>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</si>
  <si>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</si>
  <si>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</si>
  <si>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</si>
  <si>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</si>
  <si>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</si>
  <si>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</si>
  <si>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</si>
  <si>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</si>
  <si>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</si>
  <si>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</si>
  <si>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</si>
  <si>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</si>
  <si>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</si>
  <si>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</si>
  <si>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</si>
  <si>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</si>
  <si>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</si>
  <si>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</si>
  <si>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</si>
  <si>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</si>
  <si>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</si>
  <si>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</si>
  <si>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</si>
  <si>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</si>
  <si>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</si>
  <si>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</si>
  <si>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</si>
  <si>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</si>
  <si>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</si>
  <si>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</si>
  <si>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</si>
  <si>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</si>
  <si>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</si>
  <si>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</si>
  <si>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</si>
  <si>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</si>
  <si>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</si>
  <si>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</si>
  <si>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</si>
  <si>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</si>
  <si>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</si>
  <si>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</si>
  <si>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</si>
  <si>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</si>
  <si>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</si>
  <si>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</si>
  <si>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</si>
  <si>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</si>
  <si>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</si>
  <si>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</si>
  <si>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</si>
  <si>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</si>
  <si>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</si>
  <si>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</si>
  <si>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</si>
  <si>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</si>
  <si>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</si>
  <si>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</si>
  <si>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</si>
  <si>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</si>
  <si>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</si>
  <si>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</si>
  <si>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</si>
  <si>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</si>
  <si>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</si>
  <si>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</si>
  <si>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</si>
  <si>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</si>
  <si>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</si>
  <si>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</si>
  <si>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</si>
  <si>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</si>
  <si>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</si>
  <si>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</si>
  <si>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</si>
  <si>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</si>
  <si>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</si>
  <si>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</si>
  <si>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</si>
  <si>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</si>
  <si>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</si>
  <si>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</si>
  <si>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</si>
  <si>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</si>
  <si>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</si>
  <si>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</si>
  <si>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</si>
  <si>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</si>
  <si>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</si>
  <si>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</si>
  <si>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</si>
  <si>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</si>
  <si>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</si>
  <si>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</si>
  <si>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</si>
  <si>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</si>
  <si>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</si>
  <si>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</si>
  <si>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</si>
  <si>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</si>
  <si>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</si>
  <si>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</si>
  <si>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</si>
  <si>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</si>
  <si>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</si>
  <si>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</si>
  <si>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</si>
  <si>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</si>
  <si>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</si>
  <si>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</si>
  <si>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</si>
  <si>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</si>
  <si>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</si>
  <si>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</si>
  <si>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</si>
  <si>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</si>
  <si>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</si>
  <si>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</si>
  <si>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</si>
  <si>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</si>
  <si>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</si>
  <si>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</si>
  <si>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</si>
  <si>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</si>
  <si>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</si>
  <si>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</si>
  <si>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</si>
  <si>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</si>
  <si>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</si>
  <si>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</si>
  <si>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</si>
  <si>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</si>
  <si>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</si>
  <si>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</si>
  <si>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</si>
  <si>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</si>
  <si>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</si>
  <si>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</si>
  <si>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</si>
  <si>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</si>
  <si>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</si>
  <si>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</si>
  <si>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</si>
  <si>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</si>
  <si>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</si>
  <si>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</si>
  <si>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</si>
  <si>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</si>
  <si>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</si>
  <si>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</si>
  <si>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</si>
  <si>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</si>
  <si>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</si>
  <si>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</si>
  <si>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</si>
  <si>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</si>
  <si>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</si>
  <si>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</si>
  <si>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</si>
  <si>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</si>
  <si>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</si>
  <si>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</si>
  <si>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</si>
  <si>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</si>
  <si>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</si>
  <si>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</si>
  <si>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</si>
  <si>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</si>
  <si>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</si>
  <si>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</si>
  <si>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</si>
  <si>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</si>
  <si>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</si>
  <si>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</si>
  <si>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</si>
  <si>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</si>
  <si>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</si>
  <si>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</si>
  <si>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</si>
  <si>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</si>
  <si>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</si>
  <si>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</si>
  <si>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</si>
  <si>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</si>
  <si>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</si>
  <si>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</si>
  <si>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</si>
  <si>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</si>
  <si>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</si>
  <si>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</si>
  <si>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</si>
  <si>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</si>
  <si>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</si>
  <si>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</si>
  <si>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</si>
  <si>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</si>
  <si>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</si>
  <si>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</si>
  <si>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</si>
  <si>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</si>
  <si>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</si>
  <si>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</si>
  <si>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</si>
  <si>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</si>
  <si>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</si>
  <si>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</si>
  <si>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</si>
  <si>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</si>
  <si>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</si>
  <si>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</si>
  <si>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</si>
  <si>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</si>
  <si>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</si>
  <si>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</si>
  <si>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</si>
  <si>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</si>
  <si>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</si>
  <si>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</si>
  <si>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</si>
  <si>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</si>
  <si>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</si>
  <si>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</si>
  <si>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</si>
  <si>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</si>
  <si>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</si>
  <si>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</si>
  <si>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</si>
  <si>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</si>
  <si>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</si>
  <si>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</si>
  <si>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</si>
  <si>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</si>
  <si>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</si>
  <si>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</si>
  <si>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</si>
  <si>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</si>
  <si>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</si>
  <si>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</si>
  <si>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</si>
  <si>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</si>
  <si>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</si>
  <si>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</si>
  <si>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</si>
  <si>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</si>
  <si>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</si>
  <si>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</si>
  <si>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</si>
  <si>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</si>
  <si>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</si>
  <si>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</si>
  <si>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</si>
  <si>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</si>
  <si>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</si>
  <si>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</si>
  <si>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</si>
  <si>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</si>
  <si>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</si>
  <si>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</si>
  <si>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</si>
  <si>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</si>
  <si>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</si>
  <si>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</si>
  <si>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</si>
  <si>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</si>
  <si>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</si>
  <si>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</si>
  <si>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</si>
  <si>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</si>
  <si>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</si>
  <si>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</si>
  <si>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</si>
  <si>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</si>
  <si>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</si>
  <si>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</si>
  <si>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</si>
  <si>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</si>
  <si>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</si>
  <si>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</si>
  <si>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</si>
  <si>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</si>
  <si>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</si>
  <si>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</si>
  <si>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</si>
  <si>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</si>
  <si>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</si>
  <si>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</si>
  <si>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</si>
  <si>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</si>
  <si>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</si>
  <si>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</si>
  <si>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</si>
  <si>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</si>
  <si>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</si>
  <si>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</si>
  <si>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</si>
  <si>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</si>
  <si>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</si>
  <si>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</si>
  <si>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</si>
  <si>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</si>
  <si>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</si>
  <si>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</si>
  <si>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</si>
  <si>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</si>
  <si>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</si>
  <si>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</si>
  <si>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</si>
  <si>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</si>
  <si>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</si>
  <si>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</si>
  <si>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</si>
  <si>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</si>
  <si>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</si>
  <si>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</si>
  <si>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</si>
  <si>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</si>
  <si>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</si>
  <si>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</si>
  <si>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</si>
  <si>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</si>
  <si>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</si>
  <si>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</si>
  <si>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</si>
  <si>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</si>
  <si>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</si>
  <si>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</si>
  <si>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</si>
  <si>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</si>
  <si>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</si>
  <si>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</si>
  <si>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</si>
  <si>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</si>
  <si>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</si>
  <si>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</si>
  <si>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</si>
  <si>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</si>
  <si>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</si>
  <si>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</si>
  <si>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</si>
  <si>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</si>
  <si>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</si>
  <si>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</si>
  <si>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</si>
  <si>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</si>
  <si>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</si>
  <si>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</si>
  <si>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</si>
  <si>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</si>
  <si>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</si>
  <si>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</si>
  <si>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</si>
  <si>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</si>
  <si>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</si>
  <si>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</si>
  <si>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</si>
  <si>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</si>
  <si>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</si>
  <si>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</si>
  <si>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</si>
  <si>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</si>
  <si>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</si>
  <si>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</si>
  <si>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</si>
  <si>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</si>
  <si>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</si>
  <si>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</si>
  <si>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</si>
  <si>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</si>
  <si>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</si>
  <si>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</si>
  <si>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</si>
  <si>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</si>
  <si>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</si>
  <si>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</si>
  <si>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</si>
  <si>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</si>
  <si>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</si>
  <si>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</si>
  <si>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</si>
  <si>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</si>
  <si>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</si>
  <si>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</si>
  <si>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</si>
  <si>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</si>
  <si>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</si>
  <si>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</si>
  <si>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</si>
  <si>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</si>
  <si>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</si>
  <si>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</si>
  <si>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</si>
  <si>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</si>
  <si>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</si>
  <si>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</si>
  <si>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</si>
  <si>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</si>
  <si>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</si>
  <si>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</si>
  <si>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</si>
  <si>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</si>
  <si>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</si>
  <si>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</si>
  <si>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</si>
  <si>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</si>
  <si>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</si>
  <si>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</si>
  <si>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</si>
  <si>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</si>
  <si>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</si>
  <si>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</si>
  <si>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</si>
  <si>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</si>
  <si>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</si>
  <si>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</si>
  <si>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</si>
  <si>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</si>
  <si>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</si>
  <si>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</si>
  <si>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</si>
  <si>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</si>
  <si>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</si>
  <si>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</si>
  <si>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</si>
  <si>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</si>
  <si>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</si>
  <si>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</si>
  <si>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</si>
  <si>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</si>
  <si>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</si>
  <si>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</si>
  <si>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</si>
  <si>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</si>
  <si>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</si>
  <si>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</si>
  <si>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</si>
  <si>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</si>
  <si>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</si>
  <si>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</si>
  <si>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</si>
  <si>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</si>
  <si>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</si>
  <si>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</si>
  <si>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</si>
  <si>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</si>
  <si>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</si>
  <si>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</si>
  <si>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</si>
  <si>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</si>
  <si>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</si>
  <si>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</si>
  <si>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</si>
  <si>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</si>
  <si>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</si>
  <si>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</si>
  <si>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</si>
  <si>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</si>
  <si>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</si>
  <si>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</si>
  <si>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</si>
  <si>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</si>
  <si>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</si>
  <si>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</si>
  <si>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</si>
  <si>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</si>
  <si>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</si>
  <si>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</si>
  <si>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</si>
  <si>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</si>
  <si>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</si>
  <si>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</si>
  <si>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</si>
  <si>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</si>
  <si>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</si>
  <si>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</si>
  <si>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</si>
  <si>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</si>
  <si>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</si>
  <si>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</si>
  <si>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</si>
  <si>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</si>
  <si>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</si>
  <si>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</si>
  <si>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</si>
  <si>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</si>
  <si>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</si>
  <si>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</si>
  <si>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</si>
  <si>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</si>
  <si>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</si>
  <si>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</si>
  <si>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</si>
  <si>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</si>
  <si>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</si>
  <si>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</si>
  <si>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</si>
  <si>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</si>
  <si>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</si>
  <si>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</si>
  <si>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</si>
  <si>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</si>
  <si>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</si>
  <si>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</si>
  <si>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</si>
  <si>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</si>
  <si>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</si>
  <si>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</si>
  <si>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</si>
  <si>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</si>
  <si>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</si>
  <si>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</si>
  <si>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</si>
  <si>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</si>
  <si>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</si>
  <si>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</si>
  <si>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</si>
  <si>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</si>
  <si>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</si>
  <si>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</si>
  <si>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</si>
  <si>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</si>
  <si>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</si>
  <si>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</si>
  <si>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</si>
  <si>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</si>
  <si>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</si>
  <si>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</si>
  <si>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</si>
  <si>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</si>
  <si>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</si>
  <si>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</si>
  <si>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</si>
  <si>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</si>
  <si>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</si>
  <si>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</si>
  <si>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</si>
  <si>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</si>
  <si>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</si>
  <si>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</si>
  <si>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</si>
  <si>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</si>
  <si>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</si>
  <si>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</si>
  <si>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</si>
  <si>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</si>
  <si>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</si>
  <si>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</si>
  <si>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</si>
  <si>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</si>
  <si>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</si>
  <si>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</si>
  <si>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</si>
  <si>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</si>
  <si>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</si>
  <si>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</si>
  <si>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</si>
  <si>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</si>
  <si>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</si>
  <si>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</si>
  <si>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</si>
  <si>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</si>
  <si>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</si>
  <si>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</si>
  <si>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</si>
  <si>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</si>
  <si>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</si>
  <si>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</si>
  <si>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</si>
  <si>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</si>
  <si>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</si>
  <si>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</si>
  <si>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</si>
  <si>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</si>
  <si>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</si>
  <si>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</si>
  <si>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</si>
  <si>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</si>
  <si>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</si>
  <si>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</si>
  <si>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</si>
  <si>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</si>
  <si>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</si>
  <si>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</si>
  <si>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</si>
  <si>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</si>
  <si>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</si>
  <si>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</si>
  <si>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</si>
  <si>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</si>
  <si>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</si>
  <si>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</si>
  <si>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</si>
  <si>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</si>
  <si>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</si>
  <si>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</si>
  <si>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</si>
  <si>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</si>
  <si>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</si>
  <si>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</si>
  <si>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</si>
  <si>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</si>
  <si>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</si>
  <si>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</si>
  <si>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</si>
  <si>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</si>
  <si>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</si>
  <si>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</si>
  <si>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</si>
  <si>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</si>
  <si>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</si>
  <si>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</si>
  <si>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</si>
  <si>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</si>
  <si>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</si>
  <si>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</si>
  <si>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</si>
  <si>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</si>
  <si>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</si>
  <si>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</si>
  <si>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</si>
  <si>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</si>
  <si>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</si>
  <si>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</si>
  <si>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</si>
  <si>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</si>
  <si>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</si>
  <si>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</si>
  <si>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</si>
  <si>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</si>
  <si>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</si>
  <si>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</si>
  <si>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</si>
  <si>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</si>
  <si>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</si>
  <si>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</si>
  <si>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</si>
  <si>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</si>
  <si>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</si>
  <si>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</si>
  <si>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</si>
  <si>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</si>
  <si>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</si>
  <si>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</si>
  <si>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</si>
  <si>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</si>
  <si>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</si>
  <si>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</si>
  <si>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</si>
  <si>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</si>
  <si>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</si>
  <si>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</si>
  <si>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</si>
  <si>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</si>
  <si>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</si>
  <si>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</si>
  <si>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</si>
  <si>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</si>
  <si>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</si>
  <si>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</si>
  <si>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</si>
  <si>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</si>
  <si>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</si>
  <si>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</si>
  <si>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</si>
  <si>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</si>
  <si>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</si>
  <si>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</si>
  <si>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</si>
  <si>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</si>
  <si>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</si>
  <si>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</si>
  <si>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</si>
  <si>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</si>
  <si>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</si>
  <si>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</si>
  <si>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</si>
  <si>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</si>
  <si>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</si>
  <si>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</si>
  <si>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</si>
  <si>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</si>
  <si>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</si>
  <si>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</si>
  <si>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</si>
  <si>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</si>
  <si>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</si>
  <si>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</si>
  <si>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</si>
  <si>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</si>
  <si>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</si>
  <si>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</si>
  <si>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</si>
  <si>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</si>
  <si>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</si>
  <si>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</si>
  <si>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</si>
  <si>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</si>
  <si>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</si>
  <si>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</si>
  <si>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</si>
  <si>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</si>
  <si>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</si>
  <si>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</si>
  <si>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</si>
  <si>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</si>
  <si>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</si>
  <si>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</si>
  <si>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</si>
  <si>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</si>
  <si>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</si>
  <si>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</si>
  <si>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</si>
  <si>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</si>
  <si>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</si>
  <si>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</si>
  <si>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</si>
  <si>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</si>
  <si>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</si>
  <si>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</si>
  <si>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</si>
  <si>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</si>
  <si>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</si>
  <si>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</si>
  <si>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</si>
  <si>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</si>
  <si>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</si>
  <si>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</si>
  <si>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</si>
  <si>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</si>
  <si>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</si>
  <si>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</si>
  <si>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</si>
  <si>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</si>
  <si>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</si>
  <si>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</si>
  <si>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</si>
  <si>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</si>
  <si>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</si>
  <si>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</si>
  <si>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</si>
  <si>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</si>
  <si>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</si>
  <si>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</si>
  <si>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</si>
  <si>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</si>
  <si>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</si>
  <si>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</si>
  <si>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</si>
  <si>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</si>
  <si>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</si>
  <si>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</si>
  <si>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</si>
  <si>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</si>
  <si>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</si>
  <si>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</si>
  <si>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</si>
  <si>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</si>
  <si>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</si>
  <si>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</si>
  <si>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</si>
  <si>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</si>
  <si>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</si>
  <si>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</si>
  <si>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</si>
  <si>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</si>
  <si>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</si>
  <si>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</si>
  <si>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</si>
  <si>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</si>
  <si>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</si>
  <si>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</si>
  <si>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</si>
  <si>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</si>
  <si>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</si>
  <si>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</si>
  <si>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</si>
  <si>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</si>
  <si>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</si>
  <si>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</si>
  <si>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</si>
  <si>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</si>
  <si>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</si>
  <si>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</si>
  <si>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</si>
  <si>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</si>
  <si>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</si>
  <si>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</si>
  <si>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</si>
  <si>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</si>
  <si>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</si>
  <si>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</si>
  <si>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</si>
  <si>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</si>
  <si>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</si>
  <si>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</si>
  <si>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</si>
  <si>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</si>
  <si>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</si>
  <si>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</si>
  <si>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</si>
  <si>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</si>
  <si>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</si>
  <si>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</si>
  <si>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</si>
  <si>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</si>
  <si>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</si>
  <si>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</si>
  <si>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</si>
  <si>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</si>
  <si>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</si>
  <si>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</si>
  <si>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</si>
  <si>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</si>
  <si>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</si>
  <si>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</si>
  <si>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</si>
  <si>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</si>
  <si>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</si>
  <si>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</si>
  <si>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</si>
  <si>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</si>
  <si>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</si>
  <si>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</si>
  <si>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</si>
  <si>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</si>
  <si>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</si>
  <si>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</si>
  <si>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</si>
  <si>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</si>
  <si>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</si>
  <si>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</si>
  <si>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</si>
  <si>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</si>
  <si>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</si>
  <si>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</si>
  <si>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</si>
  <si>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</si>
  <si>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</si>
  <si>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</si>
  <si>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</si>
  <si>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</si>
  <si>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</si>
  <si>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</si>
  <si>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</si>
  <si>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</si>
  <si>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</si>
  <si>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</si>
  <si>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</si>
  <si>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</si>
  <si>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</si>
  <si>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</si>
  <si>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</si>
  <si>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</si>
  <si>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</si>
  <si>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</si>
  <si>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</si>
  <si>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</si>
  <si>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</si>
  <si>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</si>
  <si>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</si>
  <si>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</si>
  <si>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</si>
  <si>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</si>
  <si>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</si>
  <si>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</si>
  <si>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</si>
  <si>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</si>
  <si>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</si>
  <si>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</si>
  <si>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</si>
  <si>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</si>
  <si>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</si>
  <si>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</si>
  <si>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</si>
  <si>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</si>
  <si>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</si>
  <si>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</si>
  <si>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</si>
  <si>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</si>
  <si>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</si>
  <si>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</si>
  <si>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</si>
  <si>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</si>
  <si>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</si>
  <si>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</si>
  <si>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</si>
  <si>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</si>
  <si>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</si>
  <si>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</si>
  <si>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</si>
  <si>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</si>
  <si>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</si>
  <si>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</si>
  <si>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</si>
  <si>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</si>
  <si>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</si>
  <si>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</si>
  <si>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</si>
  <si>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</si>
  <si>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</si>
  <si>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</si>
  <si>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</si>
  <si>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</si>
  <si>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</si>
  <si>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</si>
  <si>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</si>
  <si>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</si>
  <si>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</si>
  <si>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</si>
  <si>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</si>
  <si>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</si>
  <si>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</si>
  <si>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</si>
  <si>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</si>
  <si>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</si>
  <si>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</si>
  <si>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</si>
  <si>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</si>
  <si>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</si>
  <si>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</si>
  <si>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</si>
  <si>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</si>
  <si>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</si>
  <si>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</si>
  <si>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</si>
  <si>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</si>
  <si>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</si>
  <si>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</si>
  <si>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</si>
  <si>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</si>
  <si>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</si>
  <si>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</si>
  <si>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</si>
  <si>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</si>
  <si>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</si>
  <si>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</si>
  <si>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</si>
  <si>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</si>
  <si>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</si>
  <si>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</si>
  <si>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</si>
  <si>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</si>
  <si>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</si>
  <si>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</si>
  <si>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</si>
  <si>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</si>
  <si>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</si>
  <si>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</si>
  <si>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</si>
  <si>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</si>
  <si>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</si>
  <si>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</si>
  <si>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</si>
  <si>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</si>
  <si>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</si>
  <si>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</si>
  <si>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</si>
  <si>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</si>
  <si>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</si>
  <si>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</si>
  <si>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</si>
  <si>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</si>
  <si>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</si>
  <si>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</si>
  <si>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</si>
  <si>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</si>
  <si>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</si>
  <si>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</si>
  <si>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</si>
  <si>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</si>
  <si>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</si>
  <si>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</si>
  <si>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</si>
  <si>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</si>
  <si>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</si>
  <si>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</si>
  <si>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</si>
  <si>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</si>
  <si>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</si>
  <si>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</si>
  <si>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</si>
  <si>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</si>
  <si>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</si>
  <si>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</si>
  <si>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</si>
  <si>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</si>
  <si>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</si>
  <si>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</si>
  <si>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</si>
  <si>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</si>
  <si>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</si>
  <si>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</si>
  <si>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</si>
  <si>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</si>
  <si>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</si>
  <si>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</si>
  <si>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</si>
  <si>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</si>
  <si>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</si>
  <si>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</si>
  <si>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</si>
  <si>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</si>
  <si>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</si>
  <si>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</si>
  <si>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</si>
  <si>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</si>
  <si>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</si>
  <si>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</si>
  <si>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</si>
  <si>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</si>
  <si>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</si>
  <si>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</si>
  <si>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</si>
  <si>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</si>
  <si>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</si>
  <si>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</si>
  <si>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</si>
  <si>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</si>
  <si>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</si>
  <si>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</si>
  <si>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</si>
  <si>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</si>
  <si>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</si>
  <si>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</si>
  <si>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</si>
  <si>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</si>
  <si>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</si>
  <si>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</si>
  <si>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</si>
  <si>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</si>
  <si>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</si>
  <si>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</si>
  <si>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</si>
  <si>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</si>
  <si>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</si>
  <si>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</si>
  <si>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</si>
  <si>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</si>
  <si>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</si>
  <si>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</si>
  <si>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</si>
  <si>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</si>
  <si>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</si>
  <si>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</si>
  <si>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</si>
  <si>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</si>
  <si>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</si>
  <si>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</si>
  <si>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</si>
  <si>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</si>
  <si>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</si>
  <si>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</si>
  <si>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</si>
  <si>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</si>
  <si>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</si>
  <si>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</si>
  <si>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</si>
  <si>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</si>
  <si>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</si>
  <si>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</si>
  <si>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</si>
  <si>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</si>
  <si>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</si>
  <si>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</si>
  <si>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</si>
  <si>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</si>
  <si>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</si>
  <si>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</si>
  <si>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</si>
  <si>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</si>
  <si>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</si>
  <si>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</si>
  <si>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</si>
  <si>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</si>
  <si>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</si>
  <si>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</si>
  <si>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</si>
  <si>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</si>
  <si>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</si>
  <si>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</si>
  <si>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</si>
  <si>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</si>
  <si>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</si>
  <si>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</si>
  <si>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</si>
  <si>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</si>
  <si>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</si>
  <si>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</si>
  <si>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</si>
  <si>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</si>
  <si>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</si>
  <si>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</si>
  <si>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</si>
  <si>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</si>
  <si>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</si>
  <si>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</si>
  <si>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</si>
  <si>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</si>
  <si>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</si>
  <si>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</si>
  <si>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</si>
  <si>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</si>
  <si>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</si>
  <si>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</si>
  <si>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</si>
  <si>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</si>
  <si>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</si>
  <si>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</si>
  <si>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</si>
  <si>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</si>
  <si>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</si>
  <si>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</si>
  <si>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</si>
  <si>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</si>
  <si>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</si>
  <si>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</si>
  <si>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</si>
  <si>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</si>
  <si>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</si>
  <si>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</si>
  <si>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</si>
  <si>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</si>
  <si>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</si>
  <si>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</si>
  <si>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</si>
  <si>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</si>
  <si>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</si>
  <si>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</si>
  <si>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</si>
  <si>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</si>
  <si>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</si>
  <si>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</si>
  <si>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</si>
  <si>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</si>
  <si>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</si>
  <si>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</si>
  <si>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</si>
  <si>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</si>
  <si>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</si>
  <si>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</si>
  <si>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</si>
  <si>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</si>
  <si>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</si>
  <si>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</si>
  <si>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</si>
  <si>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</si>
  <si>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</si>
  <si>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</si>
  <si>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</si>
  <si>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</si>
  <si>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</si>
  <si>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</si>
  <si>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</si>
  <si>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</si>
  <si>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</si>
  <si>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</si>
  <si>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</si>
  <si>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</si>
  <si>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</si>
  <si>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</si>
  <si>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</si>
  <si>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</si>
  <si>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</si>
  <si>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</si>
  <si>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</si>
  <si>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</si>
  <si>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</si>
  <si>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</si>
  <si>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</si>
  <si>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</si>
  <si>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</si>
  <si>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</si>
  <si>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</si>
  <si>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</si>
  <si>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</si>
  <si>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</si>
  <si>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</si>
  <si>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</si>
  <si>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</si>
  <si>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</si>
  <si>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</si>
  <si>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</si>
  <si>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</si>
  <si>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</si>
  <si>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</si>
  <si>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</si>
  <si>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</si>
  <si>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</si>
  <si>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</si>
  <si>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</si>
  <si>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</si>
  <si>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</si>
  <si>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</si>
  <si>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</si>
  <si>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</si>
  <si>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</si>
  <si>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</si>
  <si>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</si>
  <si>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</si>
  <si>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</si>
  <si>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</si>
  <si>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</si>
  <si>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</si>
  <si>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</si>
  <si>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</si>
  <si>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</si>
  <si>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</si>
  <si>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</si>
  <si>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</si>
  <si>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</si>
  <si>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</si>
  <si>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</si>
  <si>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</si>
  <si>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</si>
  <si>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</si>
  <si>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</si>
  <si>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</si>
  <si>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</si>
  <si>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</si>
  <si>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</si>
  <si>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</si>
  <si>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</si>
  <si>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</si>
  <si>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</si>
  <si>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</si>
  <si>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</si>
  <si>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</si>
  <si>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</si>
  <si>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</si>
  <si>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</si>
  <si>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</si>
  <si>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</si>
  <si>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</si>
  <si>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</si>
  <si>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</si>
  <si>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</si>
  <si>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</si>
  <si>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</si>
  <si>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</si>
  <si>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</si>
  <si>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</si>
  <si>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</si>
  <si>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</si>
  <si>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</si>
  <si>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</si>
  <si>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</si>
  <si>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</si>
  <si>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</si>
  <si>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</si>
  <si>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</si>
  <si>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</si>
  <si>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</si>
  <si>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</si>
  <si>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</si>
  <si>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</si>
  <si>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</si>
  <si>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</si>
  <si>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</si>
  <si>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</si>
  <si>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</si>
  <si>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</si>
  <si>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</si>
  <si>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</si>
  <si>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</si>
  <si>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</si>
  <si>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</si>
  <si>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</si>
  <si>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</si>
  <si>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</si>
  <si>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</si>
  <si>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</si>
  <si>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</si>
  <si>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</si>
  <si>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</si>
  <si>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</si>
  <si>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</si>
  <si>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</si>
  <si>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</si>
  <si>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</si>
  <si>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</si>
  <si>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</si>
  <si>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</si>
  <si>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</si>
  <si>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</si>
  <si>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</si>
  <si>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</si>
  <si>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</si>
  <si>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</si>
  <si>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</si>
  <si>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</si>
  <si>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</si>
  <si>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</si>
  <si>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</si>
  <si>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</si>
  <si>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</si>
  <si>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</si>
  <si>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</si>
  <si>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</si>
  <si>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</si>
  <si>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</si>
  <si>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</si>
  <si>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</si>
  <si>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</si>
  <si>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</si>
  <si>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</si>
  <si>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</si>
  <si>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</si>
  <si>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</si>
  <si>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</si>
  <si>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</si>
  <si>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</si>
  <si>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</si>
  <si>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</si>
  <si>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</si>
  <si>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</si>
  <si>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</si>
  <si>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</si>
  <si>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</si>
  <si>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</si>
  <si>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</si>
  <si>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</si>
  <si>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</si>
  <si>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</si>
  <si>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</si>
  <si>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</si>
  <si>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</si>
  <si>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</si>
  <si>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</si>
  <si>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</si>
  <si>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</si>
  <si>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</si>
  <si>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</si>
  <si>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</si>
  <si>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</si>
  <si>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</si>
  <si>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</si>
  <si>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</si>
  <si>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</si>
  <si>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</si>
  <si>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</si>
  <si>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</si>
  <si>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</si>
  <si>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</si>
  <si>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</si>
  <si>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</si>
  <si>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</si>
  <si>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</si>
  <si>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</si>
  <si>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</si>
  <si>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</si>
  <si>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</si>
  <si>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</si>
  <si>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</si>
  <si>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</si>
  <si>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</si>
  <si>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</si>
  <si>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</si>
  <si>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</si>
  <si>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</si>
  <si>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</si>
  <si>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</si>
  <si>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</si>
  <si>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</si>
  <si>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</si>
  <si>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</si>
  <si>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</si>
  <si>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</si>
  <si>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</si>
  <si>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</si>
  <si>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</si>
  <si>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</si>
  <si>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</si>
  <si>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</si>
  <si>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</si>
  <si>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</si>
  <si>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</si>
  <si>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</si>
  <si>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</si>
  <si>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</si>
  <si>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</si>
  <si>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</si>
  <si>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</si>
  <si>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</si>
  <si>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</si>
  <si>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</si>
  <si>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</si>
  <si>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</si>
  <si>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</si>
  <si>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</si>
  <si>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</si>
  <si>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</si>
  <si>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</si>
  <si>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</si>
  <si>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</si>
  <si>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</si>
  <si>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</si>
  <si>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</si>
  <si>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</si>
  <si>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</si>
  <si>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</si>
  <si>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</si>
  <si>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</si>
  <si>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</si>
  <si>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</si>
  <si>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</si>
  <si>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</si>
  <si>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</si>
  <si>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</si>
  <si>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</si>
  <si>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</si>
  <si>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</si>
  <si>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</si>
  <si>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</si>
  <si>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</si>
  <si>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</si>
  <si>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</si>
  <si>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</si>
  <si>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</si>
  <si>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</si>
  <si>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</si>
  <si>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</si>
  <si>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</si>
  <si>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</si>
  <si>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</si>
  <si>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</si>
  <si>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</si>
  <si>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</si>
  <si>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</si>
  <si>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</si>
  <si>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</si>
  <si>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</si>
  <si>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</si>
  <si>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</si>
  <si>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</si>
  <si>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</si>
  <si>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</si>
  <si>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</si>
  <si>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</si>
  <si>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</si>
  <si>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</si>
  <si>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</si>
  <si>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</si>
  <si>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</si>
  <si>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</si>
  <si>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</si>
  <si>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</si>
  <si>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</si>
  <si>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</si>
  <si>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</si>
  <si>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</si>
  <si>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</si>
  <si>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</si>
  <si>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</si>
  <si>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</si>
  <si>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</si>
  <si>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</si>
  <si>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</si>
  <si>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</si>
  <si>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</si>
  <si>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</si>
  <si>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</si>
  <si>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</si>
  <si>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</si>
  <si>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</si>
  <si>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</si>
  <si>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</si>
  <si>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</si>
  <si>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</si>
  <si>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</si>
  <si>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</si>
  <si>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</si>
  <si>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</si>
  <si>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</si>
  <si>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</si>
  <si>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</si>
  <si>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</si>
  <si>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</si>
  <si>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</si>
  <si>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</si>
  <si>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</si>
  <si>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</si>
  <si>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</si>
  <si>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</si>
  <si>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</si>
  <si>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</si>
  <si>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</si>
  <si>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</si>
  <si>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</si>
  <si>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</si>
  <si>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</si>
  <si>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</si>
  <si>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</si>
  <si>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</si>
  <si>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</si>
  <si>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</si>
  <si>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</si>
  <si>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</si>
  <si>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</si>
  <si>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</si>
  <si>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</si>
  <si>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</si>
  <si>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</si>
  <si>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</si>
  <si>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</si>
  <si>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</si>
  <si>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</si>
  <si>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</si>
  <si>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</si>
  <si>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</si>
  <si>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</si>
  <si>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</si>
  <si>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</si>
  <si>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</si>
  <si>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</si>
  <si>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</si>
  <si>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</si>
  <si>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</si>
  <si>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</si>
  <si>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</si>
  <si>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</si>
  <si>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</si>
  <si>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</si>
  <si>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</si>
  <si>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</si>
  <si>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</si>
  <si>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</si>
  <si>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</si>
  <si>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</si>
  <si>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</si>
  <si>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</si>
  <si>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</si>
  <si>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</si>
  <si>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</si>
  <si>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</si>
  <si>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</si>
  <si>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</si>
  <si>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</si>
  <si>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</si>
  <si>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</si>
  <si>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</si>
  <si>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</si>
  <si>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</si>
  <si>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</si>
  <si>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</si>
  <si>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</si>
  <si>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</si>
  <si>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</si>
  <si>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</si>
  <si>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</si>
  <si>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</si>
  <si>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</si>
  <si>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</si>
  <si>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</si>
  <si>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</si>
  <si>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</si>
  <si>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</si>
  <si>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</si>
  <si>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</si>
  <si>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</si>
  <si>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</si>
  <si>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</si>
  <si>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</si>
  <si>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</si>
  <si>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</si>
  <si>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</si>
  <si>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</si>
  <si>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</si>
  <si>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</si>
  <si>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</si>
  <si>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</si>
  <si>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</si>
  <si>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</si>
  <si>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</si>
  <si>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</si>
  <si>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</si>
  <si>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</si>
  <si>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</si>
  <si>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</si>
  <si>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</si>
  <si>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</si>
  <si>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</si>
  <si>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</si>
  <si>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</si>
  <si>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</si>
  <si>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</si>
  <si>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</si>
  <si>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</si>
  <si>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</si>
  <si>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</si>
  <si>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</si>
  <si>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</si>
  <si>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</si>
  <si>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</si>
  <si>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</si>
  <si>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</si>
  <si>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</si>
  <si>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</si>
  <si>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</si>
  <si>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</si>
  <si>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</si>
  <si>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</si>
  <si>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</si>
  <si>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</si>
  <si>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</si>
  <si>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</si>
  <si>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</si>
  <si>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</si>
  <si>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</si>
  <si>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</si>
  <si>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</si>
  <si>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</si>
  <si>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</si>
  <si>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</si>
  <si>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</si>
  <si>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</si>
  <si>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</si>
  <si>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</si>
  <si>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</si>
  <si>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</si>
  <si>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</si>
  <si>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</si>
  <si>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</si>
  <si>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</si>
  <si>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</si>
  <si>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</si>
  <si>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</si>
  <si>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</si>
  <si>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</si>
  <si>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</si>
  <si>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</si>
  <si>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</si>
  <si>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</si>
  <si>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</si>
  <si>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</si>
  <si>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</si>
  <si>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</si>
  <si>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</si>
  <si>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</si>
  <si>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</si>
  <si>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</si>
  <si>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</si>
  <si>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</si>
  <si>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</si>
  <si>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</si>
  <si>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</si>
  <si>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</si>
  <si>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</si>
  <si>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</si>
  <si>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</si>
  <si>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</si>
  <si>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</si>
  <si>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</si>
  <si>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</si>
  <si>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</si>
  <si>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</si>
  <si>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</si>
  <si>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</si>
  <si>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</si>
  <si>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</si>
  <si>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</si>
  <si>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</si>
  <si>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</si>
  <si>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</si>
  <si>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</si>
  <si>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</si>
  <si>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</si>
  <si>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</si>
  <si>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</si>
  <si>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</si>
  <si>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</si>
  <si>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</si>
  <si>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</si>
  <si>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</si>
  <si>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</si>
  <si>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</si>
  <si>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</si>
  <si>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</si>
  <si>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</si>
  <si>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</si>
  <si>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</si>
  <si>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</si>
  <si>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</si>
  <si>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</si>
  <si>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</si>
  <si>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</si>
  <si>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</si>
  <si>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</si>
  <si>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</si>
  <si>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</si>
  <si>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</si>
  <si>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</si>
  <si>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</si>
  <si>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</si>
  <si>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</si>
  <si>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</si>
  <si>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</si>
  <si>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</si>
  <si>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</si>
  <si>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</si>
  <si>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</si>
  <si>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</si>
  <si>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</si>
  <si>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</si>
  <si>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</si>
  <si>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</si>
  <si>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</si>
  <si>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</si>
  <si>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</si>
  <si>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</si>
  <si>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</si>
  <si>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</si>
  <si>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</si>
  <si>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</si>
  <si>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</si>
  <si>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</si>
  <si>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</si>
  <si>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</si>
  <si>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</si>
  <si>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</si>
  <si>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</si>
  <si>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</si>
  <si>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</si>
  <si>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</si>
  <si>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</si>
  <si>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</si>
  <si>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</si>
  <si>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</si>
  <si>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</si>
  <si>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</si>
  <si>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</si>
  <si>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</si>
  <si>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</si>
  <si>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</si>
  <si>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</si>
  <si>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</si>
  <si>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</si>
  <si>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</si>
  <si>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</si>
  <si>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</si>
  <si>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</si>
  <si>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</si>
  <si>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</si>
  <si>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</si>
  <si>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</si>
  <si>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</si>
  <si>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</si>
  <si>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</si>
  <si>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</si>
  <si>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</si>
  <si>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</si>
  <si>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</si>
  <si>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</si>
  <si>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</si>
  <si>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</si>
  <si>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</si>
  <si>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</si>
  <si>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</si>
  <si>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</si>
  <si>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</si>
  <si>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</si>
  <si>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</si>
  <si>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</si>
  <si>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</si>
  <si>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</si>
  <si>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</si>
  <si>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</si>
  <si>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</si>
  <si>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</si>
  <si>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</si>
  <si>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</si>
  <si>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</si>
  <si>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</si>
  <si>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</si>
  <si>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</si>
  <si>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</si>
  <si>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</si>
  <si>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</si>
  <si>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</si>
  <si>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</si>
  <si>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</si>
  <si>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</si>
  <si>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</si>
  <si>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</si>
  <si>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</si>
  <si>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</si>
  <si>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</si>
  <si>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</si>
  <si>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</si>
  <si>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</si>
  <si>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</si>
  <si>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</si>
  <si>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</si>
  <si>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</si>
  <si>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</si>
  <si>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</si>
  <si>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</si>
  <si>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</si>
  <si>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</si>
  <si>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</si>
  <si>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</si>
  <si>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</si>
  <si>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</si>
  <si>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</si>
  <si>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</si>
  <si>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</si>
  <si>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</si>
  <si>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</si>
  <si>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</si>
  <si>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</si>
  <si>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</si>
  <si>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</si>
  <si>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</si>
  <si>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</si>
  <si>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</si>
  <si>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</si>
  <si>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</si>
  <si>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</si>
  <si>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</si>
  <si>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</si>
  <si>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</si>
  <si>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</si>
  <si>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</si>
  <si>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</si>
  <si>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</si>
  <si>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</si>
  <si>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</si>
  <si>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</si>
  <si>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</si>
  <si>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</si>
  <si>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</si>
  <si>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</si>
  <si>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</si>
  <si>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</si>
  <si>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</si>
  <si>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</si>
  <si>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</si>
  <si>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</si>
  <si>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</si>
  <si>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</si>
  <si>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</si>
  <si>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</si>
  <si>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</si>
  <si>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</si>
  <si>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</si>
  <si>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</si>
  <si>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</si>
  <si>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</si>
  <si>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</si>
  <si>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</si>
  <si>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</si>
  <si>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</si>
  <si>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</si>
  <si>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</si>
  <si>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</si>
  <si>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</si>
  <si>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</si>
  <si>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</si>
  <si>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</si>
  <si>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</si>
  <si>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</si>
  <si>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</si>
  <si>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</si>
  <si>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</si>
  <si>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</si>
  <si>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</si>
  <si>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</si>
  <si>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</si>
  <si>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</si>
  <si>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</si>
  <si>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</si>
  <si>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</si>
  <si>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</si>
  <si>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</si>
  <si>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</si>
  <si>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</si>
  <si>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</si>
  <si>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</si>
  <si>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</si>
  <si>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</si>
  <si>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</si>
  <si>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</si>
  <si>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</si>
  <si>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</si>
  <si>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</si>
  <si>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</si>
  <si>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</si>
  <si>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</si>
  <si>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</si>
  <si>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</si>
  <si>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</si>
  <si>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</si>
  <si>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</si>
  <si>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</si>
  <si>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</si>
  <si>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</si>
  <si>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</si>
  <si>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</si>
  <si>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</si>
  <si>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</si>
  <si>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</si>
  <si>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</si>
  <si>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</si>
  <si>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</si>
  <si>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</si>
  <si>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</si>
  <si>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</si>
  <si>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</si>
  <si>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</si>
  <si>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</si>
  <si>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</si>
  <si>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</si>
  <si>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</si>
  <si>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</si>
  <si>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</si>
  <si>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</si>
  <si>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</si>
  <si>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</si>
  <si>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</si>
  <si>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</si>
  <si>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</si>
  <si>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</si>
  <si>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</si>
  <si>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</si>
  <si>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</si>
  <si>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</si>
  <si>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</si>
  <si>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</si>
  <si>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</si>
  <si>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</si>
  <si>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</si>
  <si>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</si>
  <si>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</si>
  <si>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</si>
  <si>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</si>
  <si>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</si>
  <si>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</si>
  <si>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</si>
  <si>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</si>
  <si>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</si>
  <si>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</si>
  <si>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</si>
  <si>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</si>
  <si>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</si>
  <si>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</si>
  <si>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</si>
  <si>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</si>
  <si>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</si>
  <si>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</si>
  <si>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</si>
  <si>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</si>
  <si>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</si>
  <si>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</si>
  <si>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</si>
  <si>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</si>
  <si>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</si>
  <si>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</si>
  <si>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</si>
  <si>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</si>
  <si>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</si>
  <si>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</si>
  <si>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</si>
  <si>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</si>
  <si>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</si>
  <si>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</si>
  <si>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</si>
  <si>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</si>
  <si>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</si>
  <si>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</si>
  <si>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</si>
  <si>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</si>
  <si>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</si>
  <si>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</si>
  <si>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</si>
  <si>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</si>
  <si>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</si>
  <si>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</si>
  <si>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</si>
  <si>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</si>
  <si>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</si>
  <si>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</si>
  <si>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</si>
  <si>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</si>
  <si>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</si>
  <si>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</si>
  <si>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</si>
  <si>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</si>
  <si>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</si>
  <si>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</si>
  <si>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</si>
  <si>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</si>
  <si>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</si>
  <si>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</si>
  <si>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</si>
  <si>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</si>
  <si>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</si>
  <si>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</si>
  <si>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</si>
  <si>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</si>
  <si>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</si>
  <si>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</si>
  <si>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</si>
  <si>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</si>
  <si>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</si>
  <si>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</si>
  <si>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</si>
  <si>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</si>
  <si>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</si>
  <si>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</si>
  <si>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</si>
  <si>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</si>
  <si>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</si>
  <si>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</si>
  <si>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</si>
  <si>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</si>
  <si>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</si>
  <si>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</si>
  <si>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</si>
  <si>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</si>
  <si>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</si>
  <si>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</si>
  <si>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</si>
  <si>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</si>
  <si>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</si>
  <si>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</si>
  <si>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</si>
  <si>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</si>
  <si>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</si>
  <si>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</si>
  <si>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</si>
  <si>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</si>
  <si>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</si>
  <si>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</si>
  <si>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</si>
  <si>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</si>
  <si>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</si>
  <si>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</si>
  <si>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</si>
  <si>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</si>
  <si>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</si>
  <si>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</si>
  <si>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</si>
  <si>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</si>
  <si>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</si>
  <si>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</si>
  <si>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</si>
  <si>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</si>
  <si>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</si>
  <si>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</si>
  <si>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</si>
  <si>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</si>
  <si>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</si>
  <si>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</si>
  <si>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</si>
  <si>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</si>
  <si>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</si>
  <si>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</si>
  <si>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</si>
  <si>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</si>
  <si>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</si>
  <si>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</si>
  <si>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</si>
  <si>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</si>
  <si>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</si>
  <si>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</si>
  <si>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</si>
  <si>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</si>
  <si>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</si>
  <si>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</si>
  <si>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</si>
  <si>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</si>
  <si>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</si>
  <si>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</si>
  <si>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</si>
  <si>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</si>
  <si>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</si>
  <si>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</si>
  <si>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</si>
  <si>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</si>
  <si>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</si>
  <si>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</si>
  <si>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</si>
  <si>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</si>
  <si>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</si>
  <si>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</si>
  <si>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</si>
  <si>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</si>
  <si>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</si>
  <si>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</si>
  <si>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</si>
  <si>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</si>
  <si>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</si>
  <si>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</si>
  <si>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</si>
  <si>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</si>
  <si>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</si>
  <si>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</si>
  <si>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</si>
  <si>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</si>
  <si>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</si>
  <si>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</si>
  <si>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</si>
  <si>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</si>
  <si>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</si>
  <si>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</si>
  <si>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</si>
  <si>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</si>
  <si>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</si>
  <si>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</si>
  <si>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</si>
  <si>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</si>
  <si>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</si>
  <si>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</si>
  <si>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</si>
  <si>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</si>
  <si>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</si>
  <si>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</si>
  <si>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</si>
  <si>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</si>
  <si>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</si>
  <si>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</si>
  <si>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</si>
  <si>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</si>
  <si>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</si>
  <si>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</si>
  <si>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</si>
  <si>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</si>
  <si>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</si>
  <si>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</si>
  <si>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</si>
  <si>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</si>
  <si>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</si>
  <si>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</si>
  <si>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</si>
  <si>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</si>
  <si>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</si>
  <si>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</si>
  <si>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</si>
  <si>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</si>
  <si>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</si>
  <si>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</si>
  <si>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</si>
  <si>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</si>
  <si>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</si>
  <si>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</si>
  <si>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</si>
  <si>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</si>
  <si>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</si>
  <si>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</si>
  <si>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</si>
  <si>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</si>
  <si>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</si>
  <si>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</si>
  <si>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</si>
  <si>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</si>
  <si>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</si>
  <si>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</si>
  <si>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</si>
  <si>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</si>
  <si>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</si>
  <si>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</si>
  <si>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</si>
  <si>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</si>
  <si>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</si>
  <si>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</si>
  <si>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</si>
  <si>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</si>
  <si>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</si>
  <si>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</si>
  <si>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</si>
  <si>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</si>
  <si>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</si>
  <si>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</si>
  <si>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</si>
  <si>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</si>
  <si>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</si>
  <si>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</si>
  <si>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</si>
  <si>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</si>
  <si>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</si>
  <si>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</si>
  <si>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</si>
  <si>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</si>
  <si>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</si>
  <si>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</si>
  <si>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</si>
  <si>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</si>
  <si>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</si>
  <si>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</si>
  <si>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</si>
  <si>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</si>
  <si>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</si>
  <si>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</si>
  <si>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</si>
  <si>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</si>
  <si>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</si>
  <si>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</si>
  <si>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</si>
  <si>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</si>
  <si>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</si>
  <si>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</si>
  <si>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</si>
  <si>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</si>
  <si>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</si>
  <si>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</si>
  <si>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</si>
  <si>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</si>
  <si>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</si>
  <si>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</si>
  <si>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</si>
  <si>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</si>
  <si>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</si>
  <si>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</si>
  <si>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</si>
  <si>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</si>
  <si>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</si>
  <si>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</si>
  <si>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</si>
  <si>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</si>
  <si>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</si>
  <si>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</si>
  <si>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</si>
  <si>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</si>
  <si>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</si>
  <si>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</si>
  <si>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</si>
  <si>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</si>
  <si>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</si>
  <si>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</si>
  <si>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</si>
  <si>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</si>
  <si>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</si>
  <si>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</si>
  <si>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</si>
  <si>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</si>
  <si>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</si>
  <si>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</si>
  <si>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</si>
  <si>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</si>
  <si>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</si>
  <si>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</si>
  <si>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</si>
  <si>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</si>
  <si>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</si>
  <si>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</si>
  <si>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</si>
  <si>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</si>
  <si>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</si>
  <si>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</si>
  <si>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</si>
  <si>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</si>
  <si>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</si>
  <si>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</si>
  <si>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</si>
  <si>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</si>
  <si>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</si>
  <si>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</si>
  <si>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</si>
  <si>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</si>
  <si>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</si>
  <si>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</si>
  <si>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</si>
  <si>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</si>
  <si>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</si>
  <si>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</si>
  <si>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</si>
  <si>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</si>
  <si>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</si>
  <si>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</si>
  <si>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</si>
  <si>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</si>
  <si>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</si>
  <si>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</si>
  <si>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</si>
  <si>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</si>
  <si>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</si>
  <si>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</si>
  <si>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</si>
  <si>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</si>
  <si>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</si>
  <si>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</si>
  <si>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</si>
  <si>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</si>
  <si>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</si>
  <si>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</si>
  <si>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</si>
  <si>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</si>
  <si>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</si>
  <si>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</si>
  <si>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</si>
  <si>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</si>
  <si>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</si>
  <si>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</si>
  <si>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</si>
  <si>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</si>
  <si>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</si>
  <si>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</si>
  <si>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</si>
  <si>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</si>
  <si>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</si>
  <si>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</si>
  <si>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</si>
  <si>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</si>
  <si>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</si>
  <si>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</si>
  <si>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</si>
  <si>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</si>
  <si>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</si>
  <si>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</si>
  <si>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</si>
  <si>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</si>
  <si>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</si>
  <si>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</si>
  <si>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</si>
  <si>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</si>
  <si>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</si>
  <si>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</si>
  <si>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</si>
  <si>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</si>
  <si>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</si>
  <si>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</si>
  <si>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</si>
  <si>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</si>
  <si>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</si>
  <si>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</si>
  <si>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</si>
  <si>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</si>
  <si>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</si>
  <si>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</si>
  <si>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</si>
  <si>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</si>
  <si>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</si>
  <si>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</si>
  <si>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</si>
  <si>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</si>
  <si>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</si>
  <si>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</si>
  <si>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</si>
  <si>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</si>
  <si>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</si>
  <si>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</si>
  <si>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</si>
  <si>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</si>
  <si>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</si>
  <si>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</si>
  <si>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</si>
  <si>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</si>
  <si>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</si>
  <si>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</si>
  <si>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</si>
  <si>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</si>
  <si>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</si>
  <si>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</si>
  <si>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</si>
  <si>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</si>
  <si>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</si>
  <si>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</si>
  <si>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</si>
  <si>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</si>
  <si>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</si>
  <si>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</si>
  <si>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</si>
  <si>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</si>
  <si>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</si>
  <si>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</si>
  <si>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</si>
  <si>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</si>
  <si>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</si>
  <si>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</si>
  <si>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</si>
  <si>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</si>
  <si>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</si>
  <si>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</si>
  <si>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</si>
  <si>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</si>
  <si>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</si>
  <si>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</si>
  <si>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</si>
  <si>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</si>
  <si>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</si>
  <si>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</si>
  <si>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</si>
  <si>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</si>
  <si>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</si>
  <si>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</si>
  <si>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</si>
  <si>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</si>
  <si>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</si>
  <si>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</si>
  <si>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</si>
  <si>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</si>
  <si>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</si>
  <si>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</si>
  <si>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</si>
  <si>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</si>
  <si>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</si>
  <si>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</si>
  <si>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</si>
  <si>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</si>
  <si>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</si>
  <si>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</si>
  <si>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</si>
  <si>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</si>
  <si>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</si>
  <si>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</si>
  <si>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</si>
  <si>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</si>
  <si>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</si>
  <si>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</si>
  <si>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</si>
  <si>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</si>
  <si>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</si>
  <si>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</si>
  <si>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</si>
  <si>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</si>
  <si>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</si>
  <si>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</si>
  <si>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</si>
  <si>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</si>
  <si>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</si>
  <si>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</si>
  <si>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</si>
  <si>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</si>
  <si>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</si>
  <si>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</si>
  <si>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</si>
  <si>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</si>
  <si>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</si>
  <si>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</si>
  <si>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</si>
  <si>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</si>
  <si>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</si>
  <si>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</si>
  <si>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</si>
  <si>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</si>
  <si>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</si>
  <si>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</si>
  <si>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</si>
  <si>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</si>
  <si>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</si>
  <si>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</si>
  <si>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</si>
  <si>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</si>
  <si>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</si>
  <si>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</si>
  <si>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</si>
  <si>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</si>
  <si>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</si>
  <si>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</si>
  <si>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</si>
  <si>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</si>
  <si>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</si>
  <si>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</si>
  <si>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</si>
  <si>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</si>
  <si>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</si>
  <si>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</si>
  <si>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</si>
  <si>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</si>
  <si>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</si>
  <si>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</si>
  <si>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</si>
  <si>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</si>
  <si>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</si>
  <si>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</si>
  <si>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</si>
  <si>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</si>
  <si>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</si>
  <si>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</si>
  <si>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</si>
  <si>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</si>
  <si>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</si>
  <si>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</si>
  <si>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</si>
  <si>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</si>
  <si>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</si>
  <si>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</si>
  <si>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</si>
  <si>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</si>
  <si>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</si>
  <si>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</si>
  <si>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</si>
  <si>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</si>
  <si>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</si>
  <si>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</si>
  <si>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</si>
  <si>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</si>
  <si>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</si>
  <si>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</si>
  <si>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</si>
  <si>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</si>
  <si>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</si>
  <si>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</si>
  <si>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</si>
  <si>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</si>
  <si>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</si>
  <si>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</si>
  <si>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</si>
  <si>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</si>
  <si>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</si>
  <si>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</si>
  <si>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</si>
  <si>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</si>
  <si>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</si>
  <si>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</si>
  <si>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</si>
  <si>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</si>
  <si>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</si>
  <si>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</si>
  <si>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</si>
  <si>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</si>
  <si>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</si>
  <si>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</si>
  <si>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</si>
  <si>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</si>
  <si>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</si>
  <si>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</si>
  <si>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</si>
  <si>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</si>
  <si>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</si>
  <si>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</si>
  <si>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</si>
  <si>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</si>
  <si>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</si>
  <si>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</si>
  <si>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</si>
  <si>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</si>
  <si>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</si>
  <si>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</si>
  <si>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</si>
  <si>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</si>
  <si>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</si>
  <si>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</si>
  <si>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</si>
  <si>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</si>
  <si>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</si>
  <si>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</si>
  <si>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</si>
  <si>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</si>
  <si>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</si>
  <si>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</si>
  <si>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</si>
  <si>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</si>
  <si>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</si>
  <si>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</si>
  <si>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</si>
  <si>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</si>
  <si>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</si>
  <si>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</si>
  <si>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</si>
  <si>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</si>
  <si>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</si>
  <si>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</si>
  <si>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</si>
  <si>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</si>
  <si>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</si>
  <si>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</si>
  <si>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</si>
  <si>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</si>
  <si>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</si>
  <si>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</si>
  <si>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</si>
  <si>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</si>
  <si>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</si>
  <si>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</si>
  <si>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</si>
  <si>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</si>
  <si>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</si>
  <si>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</si>
  <si>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</si>
  <si>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</si>
  <si>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</si>
  <si>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</si>
  <si>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</si>
  <si>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</si>
  <si>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</si>
  <si>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</si>
  <si>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</si>
  <si>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</si>
  <si>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</si>
  <si>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</si>
  <si>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</si>
  <si>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</si>
  <si>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</si>
  <si>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</si>
  <si>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</si>
  <si>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</si>
  <si>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</si>
  <si>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</si>
  <si>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</si>
  <si>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</si>
  <si>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</si>
  <si>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</si>
  <si>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</si>
  <si>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</si>
  <si>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</si>
  <si>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</si>
  <si>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</si>
  <si>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</si>
  <si>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</si>
  <si>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</si>
  <si>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</si>
  <si>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</si>
  <si>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</si>
  <si>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</si>
  <si>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</si>
  <si>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</si>
  <si>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</si>
  <si>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</si>
  <si>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</si>
  <si>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</si>
  <si>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</si>
  <si>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</si>
  <si>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</si>
  <si>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</si>
  <si>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</si>
  <si>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</si>
  <si>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</si>
  <si>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</si>
  <si>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</si>
  <si>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</si>
  <si>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</si>
  <si>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</si>
  <si>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</si>
  <si>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</si>
  <si>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</si>
  <si>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</si>
  <si>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</si>
  <si>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</si>
  <si>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</si>
  <si>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</si>
  <si>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</si>
  <si>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</si>
  <si>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</si>
  <si>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</si>
  <si>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</si>
  <si>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</si>
  <si>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</si>
  <si>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</si>
  <si>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</si>
  <si>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</si>
  <si>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</si>
  <si>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</si>
  <si>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</si>
  <si>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</si>
  <si>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</si>
  <si>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</si>
  <si>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</si>
  <si>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</si>
  <si>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</si>
  <si>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</si>
  <si>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</si>
  <si>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</si>
  <si>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</si>
  <si>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</si>
  <si>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</si>
  <si>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</si>
  <si>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</si>
  <si>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</si>
  <si>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</si>
  <si>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</si>
  <si>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</si>
  <si>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</si>
  <si>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</si>
  <si>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</si>
  <si>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</si>
  <si>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</si>
  <si>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</si>
  <si>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</si>
  <si>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</si>
  <si>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</si>
  <si>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</si>
  <si>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</si>
  <si>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</si>
  <si>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</si>
  <si>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</si>
  <si>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</si>
  <si>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</si>
  <si>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</si>
  <si>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</si>
  <si>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</si>
  <si>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</si>
  <si>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</si>
  <si>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</si>
  <si>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</si>
  <si>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</si>
  <si>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</si>
  <si>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</si>
  <si>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</si>
  <si>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</si>
  <si>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</si>
  <si>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</si>
  <si>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</si>
  <si>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</si>
  <si>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</si>
  <si>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</si>
  <si>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</si>
  <si>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</si>
  <si>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</si>
  <si>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</si>
  <si>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</si>
  <si>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</si>
  <si>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</si>
  <si>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</si>
  <si>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</si>
  <si>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</si>
  <si>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</si>
  <si>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</si>
  <si>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</si>
  <si>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</si>
  <si>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</si>
  <si>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</si>
  <si>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</si>
  <si>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</si>
  <si>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</si>
  <si>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</si>
  <si>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</si>
  <si>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</si>
  <si>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</si>
  <si>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</si>
  <si>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</si>
  <si>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</si>
  <si>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</si>
  <si>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</si>
  <si>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</si>
  <si>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</si>
  <si>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</si>
  <si>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</si>
  <si>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</si>
  <si>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</si>
  <si>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</si>
  <si>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</si>
  <si>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</si>
  <si>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</si>
  <si>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</si>
  <si>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</si>
  <si>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</si>
  <si>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</si>
  <si>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</si>
  <si>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</si>
  <si>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</si>
  <si>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</si>
  <si>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</si>
  <si>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</si>
  <si>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</si>
  <si>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</si>
  <si>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</si>
  <si>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</si>
  <si>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</si>
  <si>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</si>
  <si>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</si>
  <si>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</si>
  <si>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</si>
  <si>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</si>
  <si>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</si>
  <si>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</si>
  <si>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</si>
  <si>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</si>
  <si>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</si>
  <si>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</si>
  <si>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</si>
  <si>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</si>
  <si>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</si>
  <si>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</si>
  <si>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</si>
  <si>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</si>
  <si>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</si>
  <si>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</si>
  <si>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</si>
  <si>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</si>
  <si>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</si>
  <si>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</si>
  <si>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</si>
  <si>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</si>
  <si>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</si>
  <si>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</si>
  <si>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</si>
  <si>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</si>
  <si>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</si>
  <si>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</si>
  <si>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</si>
  <si>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</si>
  <si>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</si>
  <si>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</si>
  <si>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</si>
  <si>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</si>
  <si>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</si>
  <si>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</si>
  <si>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</si>
  <si>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</si>
  <si>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</si>
  <si>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</si>
  <si>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</si>
  <si>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</si>
  <si>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</si>
  <si>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</si>
  <si>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</si>
  <si>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</si>
  <si>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</si>
  <si>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</si>
  <si>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</si>
  <si>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</si>
  <si>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</si>
  <si>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</si>
  <si>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</si>
  <si>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</si>
  <si>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</si>
  <si>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</si>
  <si>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</si>
  <si>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</si>
  <si>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</si>
  <si>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</si>
  <si>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</si>
  <si>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</si>
  <si>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</si>
  <si>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</si>
  <si>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</si>
  <si>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</si>
  <si>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</si>
  <si>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</si>
  <si>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</si>
  <si>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</si>
  <si>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</si>
  <si>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</si>
  <si>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</si>
  <si>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</si>
  <si>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</si>
  <si>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</si>
  <si>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</si>
  <si>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</si>
  <si>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</si>
  <si>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</si>
  <si>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</si>
  <si>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</si>
  <si>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</si>
  <si>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</si>
  <si>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</si>
  <si>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</si>
  <si>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</si>
  <si>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</si>
  <si>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</si>
  <si>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</si>
  <si>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</si>
  <si>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</si>
  <si>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</si>
  <si>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</si>
  <si>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</si>
  <si>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</si>
  <si>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</si>
  <si>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</si>
  <si>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</si>
  <si>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</si>
  <si>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</si>
  <si>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</si>
  <si>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</si>
  <si>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</si>
  <si>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</si>
  <si>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</si>
  <si>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</si>
  <si>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</si>
  <si>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</si>
  <si>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</si>
  <si>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</si>
  <si>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</si>
  <si>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</si>
  <si>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</si>
  <si>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</si>
  <si>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</si>
  <si>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</si>
  <si>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</si>
  <si>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</si>
  <si>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</si>
  <si>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</si>
  <si>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</si>
  <si>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</si>
  <si>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</si>
  <si>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</si>
  <si>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</si>
  <si>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</si>
  <si>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</si>
  <si>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</si>
  <si>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</si>
  <si>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</si>
  <si>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</si>
  <si>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</si>
  <si>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</si>
  <si>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</si>
  <si>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</si>
  <si>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</si>
  <si>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</si>
  <si>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</si>
  <si>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</si>
  <si>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</si>
  <si>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</si>
  <si>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</si>
  <si>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</si>
  <si>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</si>
  <si>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</si>
  <si>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</si>
  <si>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</si>
  <si>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</si>
  <si>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</si>
  <si>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</si>
  <si>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</si>
  <si>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</si>
  <si>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</si>
  <si>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</si>
  <si>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</si>
  <si>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</si>
  <si>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</si>
  <si>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</si>
  <si>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</si>
  <si>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</si>
  <si>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</si>
  <si>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</si>
  <si>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</si>
  <si>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</si>
  <si>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</si>
  <si>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</si>
  <si>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</si>
  <si>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</si>
  <si>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</si>
  <si>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</si>
  <si>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</si>
  <si>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</si>
  <si>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</si>
  <si>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</si>
  <si>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</si>
  <si>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</si>
  <si>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</si>
  <si>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</si>
  <si>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</si>
  <si>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</si>
  <si>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</si>
  <si>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</si>
  <si>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</si>
  <si>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</si>
  <si>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</si>
  <si>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</si>
  <si>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</si>
  <si>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</si>
  <si>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</si>
  <si>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</si>
  <si>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</si>
  <si>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</si>
  <si>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</si>
  <si>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</si>
  <si>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</si>
  <si>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</si>
  <si>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</si>
  <si>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</si>
  <si>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</si>
  <si>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</si>
  <si>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</si>
  <si>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</si>
  <si>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</si>
  <si>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</si>
  <si>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</si>
  <si>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</si>
  <si>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</si>
  <si>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</si>
  <si>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</si>
  <si>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</si>
  <si>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</si>
  <si>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</si>
  <si>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</si>
  <si>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</si>
  <si>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</si>
  <si>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</si>
  <si>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</si>
  <si>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</si>
  <si>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</si>
  <si>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</si>
  <si>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</si>
  <si>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</si>
  <si>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</si>
  <si>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</si>
  <si>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</si>
  <si>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</si>
  <si>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</si>
  <si>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</si>
  <si>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</si>
  <si>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</si>
  <si>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</si>
  <si>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</si>
  <si>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</si>
  <si>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</si>
  <si>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</si>
  <si>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</si>
  <si>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</si>
  <si>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</si>
  <si>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</si>
  <si>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</si>
  <si>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</si>
  <si>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</si>
  <si>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</si>
  <si>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</si>
  <si>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</si>
  <si>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</si>
  <si>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</si>
  <si>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</si>
  <si>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</si>
  <si>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</si>
  <si>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</si>
  <si>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</si>
  <si>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</si>
  <si>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</si>
  <si>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</si>
  <si>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</si>
  <si>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</si>
  <si>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</si>
  <si>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</si>
  <si>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</si>
  <si>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</si>
  <si>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</si>
  <si>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</si>
  <si>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</si>
  <si>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</si>
  <si>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</si>
  <si>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</si>
  <si>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</si>
  <si>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</si>
  <si>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</si>
  <si>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</si>
  <si>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</si>
  <si>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</si>
  <si>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</si>
  <si>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</si>
  <si>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</si>
  <si>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</si>
  <si>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</si>
  <si>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</si>
  <si>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</si>
  <si>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</si>
  <si>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</si>
  <si>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</si>
  <si>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</si>
  <si>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</si>
  <si>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</si>
  <si>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</si>
  <si>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</si>
  <si>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</si>
  <si>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</si>
  <si>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</si>
  <si>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</si>
  <si>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</si>
  <si>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</si>
  <si>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</si>
  <si>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</si>
  <si>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</si>
  <si>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</si>
  <si>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</si>
  <si>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</si>
  <si>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</si>
  <si>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</si>
  <si>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</si>
  <si>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</si>
  <si>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</si>
  <si>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</si>
  <si>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</si>
  <si>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</si>
  <si>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</si>
  <si>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</si>
  <si>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</si>
  <si>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</si>
  <si>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</si>
  <si>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</si>
  <si>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</si>
  <si>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</si>
  <si>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</si>
  <si>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</si>
  <si>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</si>
  <si>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</si>
  <si>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</si>
  <si>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</si>
  <si>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</si>
  <si>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</si>
  <si>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</si>
  <si>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</si>
  <si>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</si>
  <si>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</si>
  <si>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</si>
  <si>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</si>
  <si>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</si>
  <si>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</si>
  <si>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</si>
  <si>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</si>
  <si>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</si>
  <si>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</si>
  <si>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</si>
  <si>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</si>
  <si>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</si>
  <si>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</si>
  <si>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</si>
  <si>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</si>
  <si>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</si>
  <si>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</si>
  <si>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</si>
  <si>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</si>
  <si>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</si>
  <si>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</si>
  <si>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</si>
  <si>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</si>
  <si>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</si>
  <si>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</si>
  <si>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</si>
  <si>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</si>
  <si>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</si>
  <si>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</si>
  <si>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</si>
  <si>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</si>
  <si>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</si>
  <si>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</si>
  <si>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</si>
  <si>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</si>
  <si>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</si>
  <si>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</si>
  <si>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</si>
  <si>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</si>
  <si>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</si>
  <si>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</si>
  <si>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</si>
  <si>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</si>
  <si>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</si>
  <si>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</si>
  <si>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</si>
  <si>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</si>
  <si>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</si>
  <si>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</si>
  <si>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</si>
  <si>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</si>
  <si>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</si>
  <si>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</si>
  <si>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</si>
  <si>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</si>
  <si>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</si>
  <si>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</si>
  <si>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</si>
  <si>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</si>
  <si>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</si>
  <si>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</si>
  <si>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</si>
  <si>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</si>
  <si>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</si>
  <si>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</si>
  <si>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</si>
  <si>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</si>
  <si>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</si>
  <si>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</si>
  <si>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</si>
  <si>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</si>
  <si>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</si>
  <si>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</si>
  <si>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</si>
  <si>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</si>
  <si>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</si>
  <si>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</si>
  <si>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</si>
  <si>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</si>
  <si>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</si>
  <si>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</si>
  <si>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</si>
  <si>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</si>
  <si>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</si>
  <si>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</si>
  <si>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</si>
  <si>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</si>
  <si>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</si>
  <si>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</si>
  <si>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</si>
  <si>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</si>
  <si>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</si>
  <si>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</si>
  <si>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</si>
  <si>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</si>
  <si>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</si>
  <si>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</si>
  <si>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</si>
  <si>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</si>
  <si>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</si>
  <si>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</si>
  <si>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</si>
  <si>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</si>
  <si>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</si>
  <si>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</si>
  <si>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</si>
  <si>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</si>
  <si>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</si>
  <si>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</si>
  <si>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</si>
  <si>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</si>
  <si>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</si>
  <si>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</si>
  <si>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</si>
  <si>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</si>
  <si>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</si>
  <si>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</si>
  <si>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</si>
  <si>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</si>
  <si>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</si>
  <si>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</si>
  <si>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</si>
  <si>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</si>
  <si>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</si>
  <si>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</si>
  <si>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</si>
  <si>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</si>
  <si>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</si>
  <si>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</si>
  <si>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</si>
  <si>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</si>
  <si>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</si>
  <si>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</si>
  <si>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</si>
  <si>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</si>
  <si>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</si>
  <si>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</si>
  <si>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</si>
  <si>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</si>
  <si>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</si>
  <si>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</si>
  <si>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</si>
  <si>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</si>
  <si>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</si>
  <si>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</si>
  <si>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</si>
  <si>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</si>
  <si>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</si>
  <si>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</si>
  <si>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</si>
  <si>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</si>
  <si>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</si>
  <si>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</si>
  <si>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</si>
  <si>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</si>
  <si>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</si>
  <si>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</si>
  <si>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</si>
  <si>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</si>
  <si>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</si>
  <si>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</si>
  <si>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</si>
  <si>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</si>
  <si>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</si>
  <si>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</si>
  <si>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</si>
  <si>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</si>
  <si>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</si>
  <si>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</si>
  <si>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</si>
  <si>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</si>
  <si>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</si>
  <si>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</si>
  <si>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</si>
  <si>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</si>
  <si>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</si>
  <si>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</si>
  <si>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</si>
  <si>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</si>
  <si>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</si>
  <si>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</si>
  <si>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</si>
  <si>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</si>
  <si>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</si>
  <si>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</si>
  <si>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</si>
  <si>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</si>
  <si>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</si>
  <si>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</si>
  <si>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</si>
  <si>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</si>
  <si>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</si>
  <si>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</si>
  <si>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</si>
  <si>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</si>
  <si>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</si>
  <si>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</si>
  <si>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</si>
  <si>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</si>
  <si>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</si>
  <si>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</si>
  <si>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</si>
  <si>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</si>
  <si>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</si>
  <si>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</si>
  <si>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</si>
  <si>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</si>
  <si>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</si>
  <si>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</si>
  <si>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</si>
  <si>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</si>
  <si>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</si>
  <si>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</si>
  <si>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</si>
  <si>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</si>
  <si>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</si>
  <si>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</si>
  <si>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</si>
  <si>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</si>
  <si>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</si>
  <si>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</si>
  <si>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</si>
  <si>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</si>
  <si>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</si>
  <si>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</si>
  <si>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</si>
  <si>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</si>
  <si>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</si>
  <si>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</si>
  <si>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</si>
  <si>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</si>
  <si>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</si>
  <si>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</si>
  <si>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</si>
  <si>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</si>
  <si>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</si>
  <si>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</si>
  <si>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</si>
  <si>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</si>
  <si>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</si>
  <si>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</si>
  <si>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</si>
  <si>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</si>
  <si>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</si>
  <si>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</si>
  <si>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</si>
  <si>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</si>
  <si>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</si>
  <si>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</si>
  <si>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</si>
  <si>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</si>
  <si>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</si>
  <si>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</si>
  <si>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</si>
  <si>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</si>
  <si>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</si>
  <si>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</si>
  <si>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</si>
  <si>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</si>
  <si>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</si>
  <si>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</si>
  <si>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</si>
  <si>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</si>
  <si>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</si>
  <si>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</si>
  <si>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</si>
  <si>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</si>
  <si>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</si>
  <si>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</si>
  <si>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</si>
  <si>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</si>
  <si>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</si>
  <si>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</si>
  <si>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</si>
  <si>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</si>
  <si>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</si>
  <si>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</si>
  <si>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</si>
  <si>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</si>
  <si>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</si>
  <si>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</si>
  <si>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</si>
  <si>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</si>
  <si>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</si>
  <si>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</si>
  <si>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</si>
  <si>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</si>
  <si>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</si>
  <si>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</si>
  <si>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</si>
  <si>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</si>
  <si>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</si>
  <si>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</si>
  <si>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</si>
  <si>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</si>
  <si>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</si>
  <si>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</si>
  <si>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</si>
  <si>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</si>
  <si>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</si>
  <si>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</si>
  <si>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</si>
  <si>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</si>
  <si>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</si>
  <si>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</si>
  <si>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</si>
  <si>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</si>
  <si>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</si>
  <si>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</si>
  <si>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</si>
  <si>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</si>
  <si>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</si>
  <si>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</si>
  <si>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</si>
  <si>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</si>
  <si>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</si>
  <si>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</si>
  <si>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</si>
  <si>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</si>
  <si>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</si>
  <si>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</si>
  <si>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</si>
  <si>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</si>
  <si>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</si>
  <si>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</si>
  <si>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</si>
  <si>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</si>
  <si>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</si>
  <si>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</si>
  <si>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</si>
  <si>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</si>
  <si>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</si>
  <si>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</si>
  <si>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</si>
  <si>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</si>
  <si>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</si>
  <si>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</si>
  <si>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</si>
  <si>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</si>
  <si>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</si>
  <si>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</si>
  <si>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</si>
  <si>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</si>
  <si>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</si>
  <si>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</si>
  <si>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</si>
  <si>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</si>
  <si>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</si>
  <si>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</si>
  <si>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</si>
  <si>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</si>
  <si>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</si>
  <si>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</si>
  <si>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</si>
  <si>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</si>
  <si>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</si>
  <si>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</si>
  <si>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</si>
  <si>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</si>
  <si>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</si>
  <si>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</si>
  <si>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</si>
  <si>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</si>
  <si>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</si>
  <si>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</si>
  <si>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</si>
  <si>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</si>
  <si>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</si>
  <si>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</si>
  <si>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</si>
  <si>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</si>
  <si>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</si>
  <si>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</si>
  <si>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</si>
  <si>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</si>
  <si>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</si>
  <si>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</si>
  <si>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</si>
  <si>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</si>
  <si>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</si>
  <si>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</si>
  <si>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</si>
  <si>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</si>
  <si>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</si>
  <si>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</si>
  <si>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</si>
  <si>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</si>
  <si>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</si>
  <si>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</si>
  <si>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</si>
  <si>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</si>
  <si>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</si>
  <si>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</si>
  <si>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</si>
  <si>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</si>
  <si>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</si>
  <si>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</si>
  <si>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</si>
  <si>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</si>
  <si>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</si>
  <si>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</si>
  <si>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</si>
  <si>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</si>
  <si>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</si>
  <si>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</si>
  <si>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</si>
  <si>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</si>
  <si>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</si>
  <si>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</si>
  <si>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</si>
  <si>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</si>
  <si>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</si>
  <si>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</si>
  <si>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</si>
  <si>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</si>
  <si>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</si>
  <si>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</si>
  <si>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</si>
  <si>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</si>
  <si>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</si>
  <si>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</si>
  <si>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</si>
  <si>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</si>
  <si>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</si>
  <si>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</si>
  <si>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</si>
  <si>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</si>
  <si>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</si>
  <si>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</si>
  <si>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</si>
  <si>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</si>
  <si>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</si>
  <si>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</si>
  <si>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</si>
  <si>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</si>
  <si>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</si>
  <si>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</si>
  <si>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</si>
  <si>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</si>
  <si>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</si>
  <si>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</si>
  <si>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</si>
  <si>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</si>
  <si>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</si>
  <si>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</si>
  <si>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</si>
  <si>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</si>
  <si>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</si>
  <si>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</si>
  <si>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</si>
  <si>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</si>
  <si>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</si>
  <si>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</si>
  <si>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</si>
  <si>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</si>
  <si>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</si>
  <si>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</si>
  <si>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</si>
  <si>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</si>
  <si>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</si>
  <si>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</si>
  <si>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</si>
  <si>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</si>
  <si>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</si>
  <si>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</si>
  <si>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</si>
  <si>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</si>
  <si>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</si>
  <si>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</si>
  <si>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</si>
  <si>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</si>
  <si>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</si>
  <si>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</si>
  <si>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</si>
  <si>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</si>
  <si>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</si>
  <si>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</si>
  <si>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</si>
  <si>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</si>
  <si>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</si>
  <si>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</si>
  <si>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</si>
  <si>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</si>
  <si>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</si>
  <si>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</si>
  <si>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</si>
  <si>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</si>
  <si>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</si>
  <si>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</si>
  <si>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</si>
  <si>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</si>
  <si>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</si>
  <si>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</si>
  <si>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</si>
  <si>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</si>
  <si>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</si>
  <si>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</si>
  <si>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</si>
  <si>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</si>
  <si>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</si>
  <si>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</si>
  <si>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</si>
  <si>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</si>
  <si>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</si>
  <si>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</si>
  <si>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</si>
  <si>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</si>
  <si>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</si>
  <si>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</si>
  <si>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</si>
  <si>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</si>
  <si>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</si>
  <si>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</si>
  <si>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</si>
  <si>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</si>
  <si>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</si>
  <si>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</si>
  <si>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</si>
  <si>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</si>
  <si>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</si>
  <si>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</si>
  <si>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</si>
  <si>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</si>
  <si>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</si>
  <si>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</si>
  <si>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</si>
  <si>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</si>
  <si>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</si>
  <si>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</si>
  <si>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</si>
  <si>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</si>
  <si>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</si>
  <si>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</si>
  <si>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</si>
  <si>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</si>
  <si>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</si>
  <si>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</si>
  <si>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</si>
  <si>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</si>
  <si>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</si>
  <si>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</si>
  <si>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</si>
  <si>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</si>
  <si>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</si>
  <si>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</si>
  <si>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</si>
  <si>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</si>
  <si>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</si>
  <si>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</si>
  <si>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</si>
  <si>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</si>
  <si>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</si>
  <si>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</si>
  <si>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</si>
  <si>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</si>
  <si>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</si>
  <si>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</si>
  <si>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</si>
  <si>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</si>
  <si>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</si>
  <si>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</si>
  <si>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</si>
  <si>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</si>
  <si>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</si>
  <si>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</si>
  <si>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</si>
  <si>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</si>
  <si>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</si>
  <si>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</si>
  <si>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</si>
  <si>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</si>
  <si>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</si>
  <si>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</si>
  <si>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</si>
  <si>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</si>
  <si>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</si>
  <si>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</si>
  <si>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</si>
  <si>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</si>
  <si>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</si>
  <si>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</si>
  <si>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</si>
  <si>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</si>
  <si>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</si>
  <si>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</si>
  <si>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</si>
  <si>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</si>
  <si>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</si>
  <si>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</si>
  <si>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</si>
  <si>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</si>
  <si>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</si>
  <si>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</si>
  <si>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</si>
  <si>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</si>
  <si>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</si>
  <si>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</si>
  <si>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</si>
  <si>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</si>
  <si>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</si>
  <si>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</si>
  <si>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</si>
  <si>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</si>
  <si>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</si>
  <si>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</si>
  <si>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</si>
  <si>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</si>
  <si>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</si>
  <si>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</si>
  <si>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</si>
  <si>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</si>
  <si>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</si>
  <si>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</si>
  <si>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</si>
  <si>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</si>
  <si>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</si>
  <si>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</si>
  <si>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</si>
  <si>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</si>
  <si>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</si>
  <si>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</si>
  <si>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</si>
  <si>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</si>
  <si>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</si>
  <si>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</si>
  <si>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</si>
  <si>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</si>
  <si>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</si>
  <si>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</si>
  <si>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</si>
  <si>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</si>
  <si>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</si>
  <si>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</si>
  <si>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</si>
  <si>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</si>
  <si>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</si>
  <si>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</si>
  <si>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</si>
  <si>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</si>
  <si>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</si>
  <si>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</si>
  <si>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</si>
  <si>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</si>
  <si>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</si>
  <si>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</si>
  <si>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</si>
  <si>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</si>
  <si>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</si>
  <si>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</si>
  <si>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</si>
  <si>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</si>
  <si>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</si>
  <si>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</si>
  <si>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</si>
  <si>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</si>
  <si>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</si>
  <si>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</si>
  <si>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</si>
  <si>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</si>
  <si>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</si>
  <si>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</si>
  <si>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</si>
  <si>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</si>
  <si>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</si>
  <si>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</si>
  <si>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</si>
  <si>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</si>
  <si>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</si>
  <si>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</si>
  <si>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</si>
  <si>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</si>
  <si>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</si>
  <si>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</si>
  <si>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</si>
  <si>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</si>
  <si>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</si>
  <si>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</si>
  <si>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</si>
  <si>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</si>
  <si>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</si>
  <si>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</si>
  <si>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</si>
  <si>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</si>
  <si>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</si>
  <si>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</si>
  <si>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</si>
  <si>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</si>
  <si>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</si>
  <si>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</si>
  <si>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</si>
  <si>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</si>
  <si>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</si>
  <si>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</si>
  <si>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</si>
  <si>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</si>
  <si>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</si>
  <si>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</si>
  <si>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</si>
  <si>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</si>
  <si>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</si>
  <si>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</si>
  <si>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</si>
  <si>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</si>
  <si>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</si>
  <si>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</si>
  <si>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</si>
  <si>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</si>
  <si>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</si>
  <si>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</si>
  <si>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</si>
  <si>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</si>
  <si>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</si>
  <si>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</si>
  <si>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</si>
  <si>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</si>
  <si>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</si>
  <si>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</si>
  <si>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</si>
  <si>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</si>
  <si>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</si>
  <si>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</si>
  <si>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</si>
  <si>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</si>
  <si>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</si>
  <si>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</si>
  <si>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</si>
  <si>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</si>
  <si>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</si>
  <si>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</si>
  <si>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</si>
  <si>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</si>
  <si>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</si>
  <si>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</si>
  <si>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</si>
  <si>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</si>
  <si>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</si>
  <si>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</si>
  <si>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</si>
  <si>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</si>
  <si>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</si>
  <si>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</si>
  <si>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</si>
  <si>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</si>
  <si>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</si>
  <si>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</si>
  <si>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</si>
  <si>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</si>
  <si>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</si>
  <si>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</si>
  <si>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</si>
  <si>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</si>
  <si>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</si>
  <si>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</si>
  <si>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</si>
  <si>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</si>
  <si>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</si>
  <si>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</si>
  <si>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</si>
  <si>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</si>
  <si>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</si>
  <si>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</si>
  <si>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</si>
  <si>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</si>
  <si>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</si>
  <si>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</si>
  <si>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</si>
  <si>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</si>
  <si>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</si>
  <si>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</si>
  <si>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</si>
  <si>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</si>
  <si>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</si>
  <si>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</si>
  <si>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</si>
  <si>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</si>
  <si>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</si>
  <si>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</si>
  <si>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</si>
  <si>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</si>
  <si>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</si>
  <si>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</si>
  <si>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</si>
  <si>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</si>
  <si>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</si>
  <si>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</si>
  <si>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</si>
  <si>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</si>
  <si>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</si>
  <si>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</si>
  <si>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</si>
  <si>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</si>
  <si>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</si>
  <si>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</si>
  <si>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</si>
  <si>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</si>
  <si>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</si>
  <si>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</si>
  <si>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</si>
  <si>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</si>
  <si>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</si>
  <si>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</si>
  <si>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</si>
  <si>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</si>
  <si>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</si>
  <si>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</si>
  <si>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</si>
  <si>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</si>
  <si>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</si>
  <si>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</si>
  <si>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</si>
  <si>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</si>
  <si>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</si>
  <si>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</si>
  <si>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</si>
  <si>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</si>
  <si>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</si>
  <si>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</si>
  <si>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</si>
  <si>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</si>
  <si>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</si>
  <si>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</si>
  <si>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</si>
  <si>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</si>
  <si>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</si>
  <si>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</si>
  <si>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</si>
  <si>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</si>
  <si>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</si>
  <si>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</si>
  <si>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</si>
  <si>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</si>
  <si>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</si>
  <si>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</si>
  <si>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</si>
  <si>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</si>
  <si>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</si>
  <si>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</si>
  <si>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</si>
  <si>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</si>
  <si>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</si>
  <si>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</si>
  <si>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</si>
  <si>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</si>
  <si>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</si>
  <si>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</si>
  <si>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</si>
  <si>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</si>
  <si>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</si>
  <si>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</si>
  <si>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</si>
  <si>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</si>
  <si>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</si>
  <si>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</si>
  <si>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</si>
  <si>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</si>
  <si>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</si>
  <si>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</si>
  <si>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</si>
  <si>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</si>
  <si>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</si>
  <si>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</si>
  <si>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</si>
  <si>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</si>
  <si>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</si>
  <si>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</si>
  <si>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</si>
  <si>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</si>
  <si>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</si>
  <si>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</si>
  <si>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</si>
  <si>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</si>
  <si>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</si>
  <si>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</si>
  <si>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</si>
  <si>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</si>
  <si>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</si>
  <si>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</si>
  <si>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</si>
  <si>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</si>
  <si>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</si>
  <si>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</si>
  <si>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</si>
  <si>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</si>
  <si>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</si>
  <si>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</si>
  <si>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</si>
  <si>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</si>
  <si>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</si>
  <si>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</si>
  <si>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</si>
  <si>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</si>
  <si>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</si>
  <si>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</si>
  <si>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</si>
  <si>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</si>
  <si>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</si>
  <si>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</si>
  <si>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</si>
  <si>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</si>
  <si>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</si>
  <si>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</si>
  <si>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</si>
  <si>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</si>
  <si>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</si>
  <si>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</si>
  <si>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</si>
  <si>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</si>
  <si>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</si>
  <si>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</si>
  <si>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</si>
  <si>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</si>
  <si>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</si>
  <si>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</si>
  <si>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</si>
  <si>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</si>
  <si>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</si>
  <si>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</si>
  <si>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</si>
  <si>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</si>
  <si>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</si>
  <si>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</si>
  <si>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</si>
  <si>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</si>
  <si>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</si>
  <si>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</si>
  <si>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</si>
  <si>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</si>
  <si>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</si>
  <si>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</si>
  <si>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</si>
  <si>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</si>
  <si>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</si>
  <si>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</si>
  <si>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</si>
  <si>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</si>
  <si>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</si>
  <si>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</si>
  <si>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</si>
  <si>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</si>
  <si>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</si>
  <si>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</si>
  <si>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</si>
  <si>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</si>
  <si>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</si>
  <si>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</si>
  <si>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</si>
  <si>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</si>
  <si>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</si>
  <si>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</si>
  <si>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</si>
  <si>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</si>
  <si>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</si>
  <si>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</si>
  <si>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</si>
  <si>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</si>
  <si>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</si>
  <si>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</si>
  <si>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</si>
  <si>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</si>
  <si>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</si>
  <si>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</si>
  <si>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</si>
  <si>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</si>
  <si>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</si>
  <si>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</si>
  <si>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</si>
  <si>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</si>
  <si>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</si>
  <si>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</si>
  <si>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</si>
  <si>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</si>
  <si>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</si>
  <si>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</si>
  <si>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</si>
  <si>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</si>
  <si>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</si>
  <si>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</si>
  <si>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</si>
  <si>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</si>
  <si>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</si>
  <si>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</si>
  <si>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</si>
  <si>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</si>
  <si>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</si>
  <si>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</si>
  <si>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</si>
  <si>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</si>
  <si>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</si>
  <si>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</si>
  <si>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</si>
  <si>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</si>
  <si>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</si>
  <si>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</si>
  <si>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</si>
  <si>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</si>
  <si>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</si>
  <si>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</si>
  <si>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</si>
  <si>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</si>
  <si>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</si>
  <si>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</si>
  <si>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</si>
  <si>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</si>
  <si>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</si>
  <si>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</si>
  <si>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</si>
  <si>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</si>
  <si>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</si>
  <si>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</si>
  <si>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</si>
  <si>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</si>
  <si>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</si>
  <si>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</si>
  <si>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</si>
  <si>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</si>
  <si>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</si>
  <si>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</si>
  <si>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</si>
  <si>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</si>
  <si>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</si>
  <si>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</si>
  <si>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</si>
  <si>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</si>
  <si>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</si>
  <si>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</si>
  <si>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</si>
  <si>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</si>
  <si>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</si>
  <si>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</si>
  <si>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</si>
  <si>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</si>
  <si>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</si>
  <si>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</si>
  <si>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</si>
  <si>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</si>
  <si>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</si>
  <si>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</si>
  <si>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</si>
  <si>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</si>
  <si>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</si>
  <si>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</si>
  <si>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</si>
  <si>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</si>
  <si>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</si>
  <si>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</si>
  <si>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</si>
  <si>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</si>
  <si>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</si>
  <si>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</si>
  <si>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</si>
  <si>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</si>
  <si>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</si>
  <si>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</si>
  <si>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</si>
  <si>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</si>
  <si>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</si>
  <si>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</si>
  <si>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</si>
  <si>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</si>
  <si>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</si>
  <si>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</si>
  <si>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</si>
  <si>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</si>
  <si>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</si>
  <si>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</si>
  <si>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</si>
  <si>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</si>
  <si>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</si>
  <si>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</si>
  <si>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</si>
  <si>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</si>
  <si>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</si>
  <si>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</si>
  <si>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</si>
  <si>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</si>
  <si>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</si>
  <si>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</si>
  <si>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</si>
  <si>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</si>
  <si>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</si>
  <si>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</si>
  <si>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</si>
  <si>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</si>
  <si>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</si>
  <si>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</si>
  <si>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</si>
  <si>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</si>
  <si>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</si>
  <si>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</si>
  <si>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</si>
  <si>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</si>
  <si>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</si>
  <si>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</si>
  <si>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</si>
  <si>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</si>
  <si>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</si>
  <si>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</si>
  <si>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</si>
  <si>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</si>
  <si>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</si>
  <si>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</si>
  <si>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</si>
  <si>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</si>
  <si>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</si>
  <si>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</si>
  <si>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</si>
  <si>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</si>
  <si>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</si>
  <si>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</si>
  <si>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</si>
  <si>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</si>
  <si>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</si>
  <si>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</si>
  <si>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</si>
  <si>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</si>
  <si>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</si>
  <si>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</si>
  <si>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</si>
  <si>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</si>
  <si>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</si>
  <si>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</si>
  <si>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</si>
  <si>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</si>
  <si>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</si>
  <si>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</si>
  <si>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</si>
  <si>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</si>
  <si>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</si>
  <si>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</si>
  <si>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</si>
  <si>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</si>
  <si>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</si>
  <si>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</si>
  <si>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</si>
  <si>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</si>
  <si>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</si>
  <si>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</si>
  <si>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</si>
  <si>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</si>
  <si>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</si>
  <si>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</si>
  <si>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</si>
  <si>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</si>
  <si>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</si>
  <si>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</si>
  <si>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</si>
  <si>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</si>
  <si>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</si>
  <si>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</si>
  <si>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</si>
  <si>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</si>
  <si>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</si>
  <si>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</si>
  <si>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</si>
  <si>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</si>
  <si>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</si>
  <si>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</si>
  <si>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</si>
  <si>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</si>
  <si>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</si>
  <si>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</si>
  <si>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</si>
  <si>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</si>
  <si>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</si>
  <si>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</si>
  <si>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</si>
  <si>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</si>
  <si>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</si>
  <si>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</si>
  <si>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</si>
  <si>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</si>
  <si>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</si>
  <si>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</si>
  <si>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</si>
  <si>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</si>
  <si>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</si>
  <si>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</si>
  <si>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</si>
  <si>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</si>
  <si>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</si>
  <si>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</si>
  <si>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</si>
  <si>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</si>
  <si>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</si>
  <si>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</si>
  <si>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</si>
  <si>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</si>
  <si>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</si>
  <si>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</si>
  <si>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</si>
  <si>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</si>
  <si>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</si>
  <si>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</si>
  <si>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</si>
  <si>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</si>
  <si>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</si>
  <si>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</si>
  <si>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</si>
  <si>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</si>
  <si>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</si>
  <si>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</si>
  <si>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</si>
  <si>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</si>
  <si>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</si>
  <si>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</si>
  <si>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</si>
  <si>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</si>
  <si>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</si>
  <si>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</si>
  <si>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</si>
  <si>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</si>
  <si>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</si>
  <si>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</si>
  <si>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</si>
  <si>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</si>
  <si>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</si>
  <si>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</si>
  <si>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</si>
  <si>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</si>
  <si>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</si>
  <si>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</si>
  <si>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</si>
  <si>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</si>
  <si>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</si>
  <si>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</si>
  <si>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</si>
  <si>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</si>
  <si>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</si>
  <si>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</si>
  <si>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</si>
  <si>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</si>
  <si>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</si>
  <si>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</si>
  <si>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</si>
  <si>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</si>
  <si>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</si>
  <si>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</si>
  <si>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</si>
  <si>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</si>
  <si>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</si>
  <si>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</si>
  <si>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</si>
  <si>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</si>
  <si>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</si>
  <si>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</si>
  <si>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</si>
  <si>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</si>
  <si>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</si>
  <si>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</si>
  <si>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</si>
  <si>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</si>
  <si>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</si>
  <si>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</si>
  <si>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</si>
  <si>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</si>
  <si>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</si>
  <si>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</si>
  <si>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</si>
  <si>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</si>
  <si>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</si>
  <si>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</si>
  <si>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</si>
  <si>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</si>
  <si>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</si>
  <si>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</si>
  <si>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</si>
  <si>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</si>
  <si>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</si>
  <si>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</si>
  <si>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</si>
  <si>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</si>
  <si>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</si>
  <si>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</si>
  <si>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</si>
  <si>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</si>
  <si>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</si>
  <si>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</si>
  <si>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</si>
  <si>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</si>
  <si>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</si>
  <si>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</si>
  <si>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</si>
  <si>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</si>
  <si>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</si>
  <si>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</si>
  <si>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</si>
  <si>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</si>
  <si>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</si>
  <si>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</si>
  <si>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</si>
  <si>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</si>
  <si>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</si>
  <si>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</si>
  <si>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</si>
  <si>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</si>
  <si>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</si>
  <si>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</si>
  <si>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</si>
  <si>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</si>
  <si>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</si>
  <si>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</si>
  <si>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</si>
  <si>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</si>
  <si>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</si>
  <si>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</si>
  <si>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</si>
  <si>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</si>
  <si>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</si>
  <si>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</si>
  <si>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</si>
  <si>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</si>
  <si>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</si>
  <si>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</si>
  <si>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</si>
  <si>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</si>
  <si>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</si>
  <si>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</si>
  <si>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</si>
  <si>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</si>
  <si>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</si>
  <si>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</si>
  <si>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</si>
  <si>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</si>
  <si>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</si>
  <si>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</si>
  <si>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</si>
  <si>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</si>
  <si>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</si>
  <si>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</si>
  <si>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</si>
  <si>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</si>
  <si>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</si>
  <si>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</si>
  <si>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</si>
  <si>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</si>
  <si>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</si>
  <si>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</si>
  <si>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</si>
  <si>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</si>
  <si>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</si>
  <si>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</si>
  <si>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</si>
  <si>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</si>
  <si>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</si>
  <si>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</si>
  <si>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</si>
  <si>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</si>
  <si>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</si>
  <si>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</si>
  <si>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</si>
  <si>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</si>
  <si>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</si>
  <si>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</si>
  <si>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</si>
  <si>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</si>
  <si>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</si>
  <si>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</si>
  <si>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</si>
  <si>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</si>
  <si>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</si>
  <si>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</si>
  <si>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</si>
  <si>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</si>
  <si>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</si>
  <si>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</si>
  <si>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</si>
  <si>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</si>
  <si>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</si>
  <si>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</si>
  <si>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</si>
  <si>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</si>
  <si>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</si>
  <si>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</si>
  <si>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</si>
  <si>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</si>
  <si>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</si>
  <si>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</si>
  <si>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</si>
  <si>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</si>
  <si>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</si>
  <si>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</si>
  <si>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</si>
  <si>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</si>
  <si>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</si>
  <si>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</si>
  <si>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</si>
  <si>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</si>
  <si>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</si>
  <si>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</si>
  <si>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</si>
  <si>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</si>
  <si>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</si>
  <si>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</si>
  <si>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</si>
  <si>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</si>
  <si>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</si>
  <si>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</si>
  <si>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</si>
  <si>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</si>
  <si>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</si>
  <si>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</si>
  <si>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</si>
  <si>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</si>
  <si>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</si>
  <si>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</si>
  <si>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</si>
  <si>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</si>
  <si>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</si>
  <si>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</si>
  <si>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</si>
  <si>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</si>
  <si>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</si>
  <si>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</si>
  <si>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</si>
  <si>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</si>
  <si>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</si>
  <si>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</si>
  <si>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</si>
  <si>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</si>
  <si>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</si>
  <si>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</si>
  <si>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</si>
  <si>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</si>
  <si>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</si>
  <si>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</si>
  <si>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</si>
  <si>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</si>
  <si>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</si>
  <si>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</si>
  <si>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</si>
  <si>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</si>
  <si>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</si>
  <si>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</si>
  <si>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</si>
  <si>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</si>
  <si>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</si>
  <si>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</si>
  <si>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</si>
  <si>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</si>
  <si>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</si>
  <si>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</si>
  <si>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</si>
  <si>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</si>
  <si>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</si>
  <si>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</si>
  <si>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</si>
  <si>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</si>
  <si>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</si>
  <si>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</si>
  <si>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</si>
  <si>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</si>
  <si>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</si>
  <si>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</si>
  <si>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</si>
  <si>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</si>
  <si>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</si>
  <si>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</si>
  <si>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</si>
  <si>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</si>
  <si>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</si>
  <si>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</si>
  <si>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</si>
  <si>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</si>
  <si>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</si>
  <si>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</si>
  <si>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</si>
  <si>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</si>
  <si>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</si>
  <si>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</si>
  <si>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</si>
  <si>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</si>
  <si>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</si>
  <si>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</si>
  <si>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</si>
  <si>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</si>
  <si>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</si>
  <si>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</si>
  <si>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</si>
  <si>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</si>
  <si>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</si>
  <si>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</si>
  <si>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</si>
  <si>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</si>
  <si>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</si>
  <si>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</si>
  <si>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</si>
  <si>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</si>
  <si>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</si>
  <si>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</si>
  <si>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</si>
  <si>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</si>
  <si>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</si>
  <si>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</si>
  <si>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</si>
  <si>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</si>
  <si>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</si>
  <si>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</si>
  <si>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</si>
  <si>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</si>
  <si>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</si>
  <si>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</si>
  <si>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</si>
  <si>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</si>
  <si>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</si>
  <si>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</si>
  <si>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</si>
  <si>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</si>
  <si>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</si>
  <si>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</si>
  <si>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</si>
  <si>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</si>
  <si>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</si>
  <si>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</si>
  <si>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</si>
  <si>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</si>
  <si>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</si>
  <si>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</si>
  <si>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</si>
  <si>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</si>
  <si>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</si>
  <si>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</si>
  <si>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</si>
  <si>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</si>
  <si>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</si>
  <si>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</si>
  <si>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</si>
  <si>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</si>
  <si>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</si>
  <si>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</si>
  <si>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</si>
  <si>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</si>
  <si>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</si>
  <si>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</si>
  <si>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</si>
  <si>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</si>
  <si>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</si>
  <si>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</si>
  <si>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</si>
  <si>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</si>
  <si>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</si>
  <si>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</si>
  <si>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</si>
  <si>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</si>
  <si>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</si>
  <si>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</si>
  <si>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</si>
  <si>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</si>
  <si>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</si>
  <si>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</si>
  <si>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</si>
  <si>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</si>
  <si>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</si>
  <si>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</si>
  <si>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</si>
  <si>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</si>
  <si>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</si>
  <si>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</si>
  <si>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</si>
  <si>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</si>
  <si>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</si>
  <si>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</si>
  <si>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</si>
  <si>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</si>
  <si>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</si>
  <si>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</si>
  <si>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</si>
  <si>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</si>
  <si>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</si>
  <si>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</si>
  <si>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</si>
  <si>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</si>
  <si>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</si>
  <si>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</si>
  <si>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</si>
  <si>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</si>
  <si>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</si>
  <si>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</si>
  <si>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</si>
  <si>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</si>
  <si>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</si>
  <si>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</si>
  <si>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</si>
  <si>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</si>
  <si>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</si>
  <si>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</si>
  <si>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</si>
  <si>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</si>
  <si>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</si>
  <si>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</si>
  <si>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</si>
  <si>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</si>
  <si>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</si>
  <si>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</si>
  <si>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</si>
  <si>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</si>
  <si>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</si>
  <si>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</si>
  <si>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</si>
  <si>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</si>
  <si>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</si>
  <si>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</si>
  <si>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</si>
  <si>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</si>
  <si>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</si>
  <si>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</si>
  <si>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</si>
  <si>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</si>
  <si>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</si>
  <si>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</si>
  <si>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</si>
  <si>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</si>
  <si>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</si>
  <si>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</si>
  <si>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</si>
  <si>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</si>
  <si>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</si>
  <si>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</si>
  <si>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</si>
  <si>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</si>
  <si>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</si>
  <si>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</si>
  <si>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</si>
  <si>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</si>
  <si>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</si>
  <si>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</si>
  <si>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</si>
  <si>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</si>
  <si>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</si>
  <si>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</si>
  <si>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</si>
  <si>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</si>
  <si>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</si>
  <si>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</si>
  <si>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</si>
  <si>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</si>
  <si>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</si>
  <si>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</si>
  <si>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</si>
  <si>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</si>
  <si>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</si>
  <si>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</si>
  <si>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</si>
  <si>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</si>
  <si>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</si>
  <si>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</si>
  <si>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</si>
  <si>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</si>
  <si>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</si>
  <si>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</si>
  <si>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</si>
  <si>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</si>
  <si>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</si>
  <si>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</si>
  <si>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</si>
  <si>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</si>
  <si>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</si>
  <si>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</si>
  <si>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</si>
  <si>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</si>
  <si>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</si>
  <si>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</si>
  <si>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</si>
  <si>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</si>
  <si>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</si>
  <si>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</si>
  <si>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</si>
  <si>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</si>
  <si>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</si>
  <si>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</si>
  <si>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</si>
  <si>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</si>
  <si>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</si>
  <si>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</si>
  <si>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</si>
  <si>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</si>
  <si>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</si>
  <si>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</si>
  <si>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</si>
  <si>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</si>
  <si>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</si>
  <si>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</si>
  <si>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</si>
  <si>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</si>
  <si>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</si>
  <si>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</si>
  <si>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</si>
  <si>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</si>
  <si>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</si>
  <si>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</si>
  <si>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</si>
  <si>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</si>
  <si>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</si>
  <si>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</si>
  <si>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</si>
  <si>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</si>
  <si>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</si>
  <si>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</si>
  <si>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</si>
  <si>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</si>
  <si>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</si>
  <si>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</si>
  <si>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</si>
  <si>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</si>
  <si>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</si>
  <si>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</si>
  <si>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</si>
  <si>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</si>
  <si>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</si>
  <si>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</si>
  <si>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</si>
  <si>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</si>
  <si>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</si>
  <si>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</si>
  <si>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</si>
  <si>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</si>
  <si>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</si>
  <si>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</si>
  <si>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</si>
  <si>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</si>
  <si>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</si>
  <si>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</si>
  <si>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</si>
  <si>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</si>
  <si>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</si>
  <si>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</si>
  <si>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</si>
  <si>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</si>
  <si>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</si>
  <si>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</si>
  <si>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</si>
  <si>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</si>
  <si>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</si>
  <si>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</si>
  <si>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</si>
  <si>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</si>
  <si>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</si>
  <si>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</si>
  <si>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</si>
  <si>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</si>
  <si>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</si>
  <si>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</si>
  <si>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</si>
  <si>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</si>
  <si>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</si>
  <si>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</si>
  <si>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</si>
  <si>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</si>
  <si>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</si>
  <si>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</si>
  <si>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</si>
  <si>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</si>
  <si>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</si>
  <si>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</si>
  <si>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</si>
  <si>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</si>
  <si>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</si>
  <si>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</si>
  <si>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</si>
  <si>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</si>
  <si>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</si>
  <si>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</si>
  <si>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</si>
  <si>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</si>
  <si>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</si>
  <si>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</si>
  <si>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</si>
  <si>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</si>
  <si>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</si>
  <si>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</si>
  <si>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</si>
  <si>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</si>
  <si>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</si>
  <si>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</si>
  <si>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</si>
  <si>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</si>
  <si>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</si>
  <si>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</si>
  <si>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</si>
  <si>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</si>
  <si>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</si>
  <si>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</si>
  <si>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</si>
  <si>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</si>
  <si>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</si>
  <si>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</si>
  <si>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</si>
  <si>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</si>
  <si>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</si>
  <si>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</si>
  <si>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</si>
  <si>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</si>
  <si>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</si>
  <si>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</si>
  <si>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</si>
  <si>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</si>
  <si>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</si>
  <si>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</si>
  <si>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</si>
  <si>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</si>
  <si>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</si>
  <si>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</si>
  <si>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</si>
  <si>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</si>
  <si>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</si>
  <si>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</si>
  <si>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</si>
  <si>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</si>
  <si>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</si>
  <si>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</si>
  <si>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</si>
  <si>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</si>
  <si>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</si>
  <si>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</si>
  <si>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</si>
  <si>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</si>
  <si>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</si>
  <si>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</si>
  <si>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</si>
  <si>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</si>
  <si>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</si>
  <si>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</si>
  <si>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</si>
  <si>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</si>
  <si>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</si>
  <si>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</si>
  <si>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</si>
  <si>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</si>
  <si>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</si>
  <si>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</si>
  <si>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</si>
  <si>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</si>
  <si>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</si>
  <si>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</si>
  <si>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</si>
  <si>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</si>
  <si>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</si>
  <si>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</si>
  <si>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</si>
  <si>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</si>
  <si>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</si>
  <si>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</si>
  <si>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</si>
  <si>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</si>
  <si>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</si>
  <si>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</si>
  <si>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</si>
  <si>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</si>
  <si>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</si>
  <si>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</si>
  <si>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</si>
  <si>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</si>
  <si>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</si>
  <si>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</si>
  <si>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</si>
  <si>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</si>
  <si>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</si>
  <si>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</si>
  <si>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</si>
  <si>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</si>
  <si>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</si>
  <si>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</si>
  <si>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</si>
  <si>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</si>
  <si>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</si>
  <si>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</si>
  <si>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</si>
  <si>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</si>
  <si>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</si>
  <si>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</si>
  <si>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</si>
  <si>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</si>
  <si>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</si>
  <si>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</si>
  <si>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</si>
  <si>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</si>
  <si>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</si>
  <si>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</si>
  <si>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</si>
  <si>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</si>
  <si>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</si>
  <si>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</si>
  <si>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</si>
  <si>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</si>
  <si>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</si>
  <si>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</si>
  <si>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</si>
  <si>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</si>
  <si>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</si>
  <si>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</si>
  <si>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</si>
  <si>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</si>
  <si>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</si>
  <si>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</si>
  <si>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</si>
  <si>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</si>
  <si>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</si>
  <si>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</si>
  <si>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</si>
  <si>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</si>
  <si>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</si>
  <si>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</si>
  <si>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</si>
  <si>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</si>
  <si>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</si>
  <si>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</si>
  <si>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</si>
  <si>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</si>
  <si>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</si>
  <si>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</si>
  <si>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</si>
  <si>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</si>
  <si>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</si>
  <si>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</si>
  <si>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</si>
  <si>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</si>
  <si>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</si>
  <si>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</si>
  <si>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</si>
  <si>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</si>
  <si>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</si>
  <si>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</si>
  <si>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</si>
  <si>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</si>
  <si>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</si>
  <si>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</si>
  <si>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</si>
  <si>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</si>
  <si>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</si>
  <si>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</si>
  <si>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</si>
  <si>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</si>
  <si>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</si>
  <si>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</si>
  <si>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</si>
  <si>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</si>
  <si>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</si>
  <si>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</si>
  <si>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</si>
  <si>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</si>
  <si>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</si>
  <si>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</si>
  <si>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</si>
  <si>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</si>
  <si>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</si>
  <si>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</si>
  <si>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</si>
  <si>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</si>
  <si>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</si>
  <si>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</si>
  <si>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</si>
  <si>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</si>
  <si>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</si>
  <si>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</si>
  <si>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</si>
  <si>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</si>
  <si>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</si>
  <si>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</si>
  <si>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</si>
  <si>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</si>
  <si>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</si>
  <si>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</si>
  <si>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</si>
  <si>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</si>
  <si>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</si>
  <si>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</si>
  <si>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</si>
  <si>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</si>
  <si>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</si>
  <si>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</si>
  <si>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</si>
  <si>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</si>
  <si>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</si>
  <si>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</si>
  <si>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</si>
  <si>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</si>
  <si>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</si>
  <si>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</si>
  <si>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</si>
  <si>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</si>
  <si>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</si>
  <si>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</si>
  <si>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</si>
  <si>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</si>
  <si>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</si>
  <si>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</si>
  <si>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</si>
  <si>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</si>
  <si>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</si>
  <si>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</si>
  <si>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</si>
  <si>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</si>
  <si>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</si>
  <si>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</si>
  <si>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</si>
  <si>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</si>
  <si>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</si>
  <si>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</si>
  <si>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</si>
  <si>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</si>
  <si>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</si>
  <si>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</si>
  <si>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</si>
  <si>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</si>
  <si>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</si>
  <si>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</si>
  <si>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</si>
  <si>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</si>
  <si>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</si>
  <si>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</si>
  <si>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</si>
  <si>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</si>
  <si>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</si>
  <si>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</si>
  <si>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</si>
  <si>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</si>
  <si>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</si>
  <si>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</si>
  <si>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</si>
  <si>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</si>
  <si>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</si>
  <si>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</si>
  <si>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</si>
  <si>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</si>
  <si>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</si>
  <si>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</si>
  <si>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</si>
  <si>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</si>
  <si>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</si>
  <si>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</si>
  <si>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</si>
  <si>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</si>
  <si>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</si>
  <si>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</si>
  <si>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</si>
  <si>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</si>
  <si>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</si>
  <si>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</si>
  <si>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</si>
  <si>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</si>
  <si>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</si>
  <si>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</si>
  <si>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</si>
  <si>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</si>
  <si>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</si>
  <si>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</si>
  <si>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</si>
  <si>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</si>
  <si>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</si>
  <si>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</si>
  <si>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</si>
  <si>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</si>
  <si>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</si>
  <si>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</si>
  <si>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</si>
  <si>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</si>
  <si>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</si>
  <si>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</si>
  <si>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</si>
  <si>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</si>
  <si>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</si>
  <si>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</si>
  <si>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</si>
  <si>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</si>
  <si>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</si>
  <si>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</si>
  <si>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</si>
  <si>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</si>
  <si>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</si>
  <si>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</si>
  <si>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</si>
  <si>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</si>
  <si>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</si>
  <si>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</si>
  <si>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</si>
  <si>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</si>
  <si>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</si>
  <si>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</si>
  <si>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</si>
  <si>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</si>
  <si>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</si>
  <si>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</si>
  <si>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</si>
  <si>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</si>
  <si>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</si>
  <si>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</si>
  <si>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</si>
  <si>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</si>
  <si>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</si>
  <si>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</si>
  <si>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</si>
  <si>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</si>
  <si>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</si>
  <si>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</si>
  <si>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</si>
  <si>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</si>
  <si>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</si>
  <si>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</si>
  <si>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</si>
  <si>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</si>
  <si>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</si>
  <si>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</si>
  <si>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</si>
  <si>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</si>
  <si>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</si>
  <si>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</si>
  <si>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</si>
  <si>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</si>
  <si>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</si>
  <si>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</si>
  <si>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</si>
  <si>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</si>
  <si>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</si>
  <si>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</si>
  <si>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</si>
  <si>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</si>
  <si>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</si>
  <si>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</si>
  <si>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</si>
  <si>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</si>
  <si>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</si>
  <si>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</si>
  <si>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</si>
  <si>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</si>
  <si>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</si>
  <si>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</si>
  <si>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</si>
  <si>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</si>
  <si>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</si>
  <si>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</si>
  <si>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</si>
  <si>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</si>
  <si>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</si>
  <si>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</si>
  <si>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</si>
  <si>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</si>
  <si>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</si>
  <si>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</si>
  <si>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</si>
  <si>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</si>
  <si>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</si>
  <si>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</si>
  <si>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</si>
  <si>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</si>
  <si>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</si>
  <si>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</si>
  <si>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</si>
  <si>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</si>
  <si>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</si>
  <si>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</si>
  <si>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</si>
  <si>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</si>
  <si>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</si>
  <si>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</si>
  <si>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</si>
  <si>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</si>
  <si>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</si>
  <si>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</si>
  <si>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</si>
  <si>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</si>
  <si>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</si>
  <si>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</si>
  <si>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</si>
  <si>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</si>
  <si>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</si>
  <si>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</si>
  <si>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</si>
  <si>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</si>
  <si>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</si>
  <si>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</si>
  <si>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</si>
  <si>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</si>
  <si>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</si>
  <si>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</si>
  <si>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</si>
  <si>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</si>
  <si>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</si>
  <si>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</si>
  <si>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</si>
  <si>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</si>
  <si>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</si>
  <si>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</si>
  <si>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</si>
  <si>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</si>
  <si>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</si>
  <si>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</si>
  <si>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</si>
  <si>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</si>
  <si>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</si>
  <si>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</si>
  <si>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</si>
  <si>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</si>
  <si>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</si>
  <si>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</si>
  <si>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</si>
  <si>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</si>
  <si>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</si>
  <si>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</si>
  <si>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</si>
  <si>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</si>
  <si>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</si>
  <si>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</si>
  <si>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</si>
  <si>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</si>
  <si>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</si>
  <si>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</si>
  <si>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</si>
  <si>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</si>
  <si>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</si>
  <si>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</si>
  <si>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</si>
  <si>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</si>
  <si>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</si>
  <si>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</si>
  <si>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</si>
  <si>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</si>
  <si>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</si>
  <si>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</si>
  <si>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</si>
  <si>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</si>
  <si>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</si>
  <si>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</si>
  <si>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</si>
  <si>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</si>
  <si>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</si>
  <si>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</si>
  <si>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</si>
  <si>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</si>
  <si>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</si>
  <si>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</si>
  <si>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</si>
  <si>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</si>
  <si>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</si>
  <si>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</si>
  <si>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</si>
  <si>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</si>
  <si>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</si>
  <si>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</si>
  <si>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</si>
  <si>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</si>
  <si>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</si>
  <si>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</si>
  <si>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</si>
  <si>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</si>
  <si>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</si>
  <si>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</si>
  <si>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</si>
  <si>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</si>
  <si>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</si>
  <si>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</si>
  <si>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</si>
  <si>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</si>
  <si>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</si>
  <si>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</si>
  <si>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</si>
  <si>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</si>
  <si>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</si>
  <si>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</si>
  <si>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</si>
  <si>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</si>
  <si>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</si>
  <si>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</si>
  <si>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</si>
  <si>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</si>
  <si>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</si>
  <si>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</si>
  <si>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</si>
  <si>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</si>
  <si>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</si>
  <si>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</si>
  <si>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</si>
  <si>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</si>
  <si>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</si>
  <si>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</si>
  <si>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</si>
  <si>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</si>
  <si>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</si>
  <si>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</si>
  <si>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</si>
  <si>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</si>
  <si>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</si>
  <si>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</si>
  <si>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</si>
  <si>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</si>
  <si>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</si>
  <si>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</si>
  <si>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</si>
  <si>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</si>
  <si>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</si>
  <si>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</si>
  <si>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</si>
  <si>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</si>
  <si>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</si>
  <si>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</si>
  <si>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</si>
  <si>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</si>
  <si>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</si>
  <si>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</si>
  <si>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</si>
  <si>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</si>
  <si>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</si>
  <si>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</si>
  <si>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</si>
  <si>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</si>
  <si>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</si>
  <si>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</si>
  <si>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</si>
  <si>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</si>
  <si>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</si>
  <si>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</si>
  <si>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</si>
  <si>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</si>
  <si>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</si>
  <si>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</si>
  <si>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</si>
  <si>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</si>
  <si>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</si>
  <si>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</si>
  <si>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</si>
  <si>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</si>
  <si>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</si>
  <si>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</si>
  <si>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</si>
  <si>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</si>
  <si>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</si>
  <si>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</si>
  <si>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</si>
  <si>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</si>
  <si>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</si>
  <si>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</si>
  <si>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</si>
  <si>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</si>
  <si>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</si>
  <si>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</si>
  <si>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</si>
  <si>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</si>
  <si>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</si>
  <si>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</si>
  <si>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</si>
  <si>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</si>
  <si>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</si>
  <si>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</si>
  <si>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</si>
  <si>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</si>
  <si>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</si>
  <si>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</si>
  <si>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</si>
  <si>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</si>
  <si>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</si>
  <si>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</si>
  <si>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</si>
  <si>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</si>
  <si>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</si>
  <si>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</si>
  <si>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</si>
  <si>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</si>
  <si>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</si>
  <si>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</si>
  <si>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</si>
  <si>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</si>
  <si>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</si>
  <si>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</si>
  <si>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</si>
  <si>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</si>
  <si>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</si>
  <si>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</si>
  <si>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</si>
  <si>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</si>
  <si>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</si>
  <si>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</si>
  <si>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</si>
  <si>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</si>
  <si>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</si>
  <si>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</si>
  <si>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</si>
  <si>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</si>
  <si>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</si>
  <si>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</si>
  <si>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</si>
  <si>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</si>
  <si>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</si>
  <si>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</si>
  <si>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</si>
  <si>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</si>
  <si>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</si>
  <si>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</si>
  <si>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</si>
  <si>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</si>
  <si>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</si>
  <si>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</si>
  <si>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</si>
  <si>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</si>
  <si>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</si>
  <si>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</si>
  <si>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</si>
  <si>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</si>
  <si>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</si>
  <si>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</si>
  <si>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</si>
  <si>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</si>
  <si>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</si>
  <si>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</si>
  <si>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</si>
  <si>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</si>
  <si>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</si>
  <si>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</si>
  <si>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</si>
  <si>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</si>
  <si>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</si>
  <si>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</si>
  <si>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</si>
  <si>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</si>
  <si>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</si>
  <si>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</si>
  <si>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</si>
  <si>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</si>
  <si>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</si>
  <si>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</si>
  <si>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</si>
  <si>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</si>
  <si>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</si>
  <si>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</si>
  <si>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</si>
  <si>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</si>
  <si>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</si>
  <si>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</si>
  <si>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</si>
  <si>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</si>
  <si>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</si>
  <si>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</si>
  <si>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</si>
  <si>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</si>
  <si>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</si>
  <si>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</si>
  <si>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</si>
  <si>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</si>
  <si>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</si>
  <si>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</si>
  <si>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</si>
  <si>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</si>
  <si>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</si>
  <si>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</si>
  <si>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</si>
  <si>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</si>
  <si>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</si>
  <si>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</si>
  <si>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</si>
  <si>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</si>
  <si>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</si>
  <si>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</si>
  <si>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</si>
  <si>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</si>
  <si>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</si>
  <si>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</si>
  <si>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</si>
  <si>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</si>
  <si>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</si>
  <si>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</si>
  <si>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</si>
  <si>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</si>
  <si>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</si>
  <si>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</si>
  <si>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</si>
  <si>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</si>
  <si>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</si>
  <si>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</si>
  <si>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</si>
  <si>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</si>
  <si>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</si>
  <si>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</si>
  <si>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</si>
  <si>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</si>
  <si>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</si>
  <si>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</si>
  <si>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</si>
  <si>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</si>
  <si>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</si>
  <si>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</si>
  <si>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</si>
  <si>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</si>
  <si>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</si>
  <si>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</si>
  <si>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</si>
  <si>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</si>
  <si>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</si>
  <si>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</si>
  <si>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</si>
  <si>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</si>
  <si>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</si>
  <si>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</si>
  <si>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</si>
  <si>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</si>
  <si>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</si>
  <si>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</si>
  <si>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</si>
  <si>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</si>
  <si>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</si>
  <si>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</si>
  <si>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</si>
  <si>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</si>
  <si>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</si>
  <si>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</si>
  <si>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</si>
  <si>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</si>
  <si>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</si>
  <si>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</si>
  <si>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</si>
  <si>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</si>
  <si>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</si>
  <si>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</si>
  <si>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</si>
  <si>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</si>
  <si>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</si>
  <si>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</si>
  <si>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</si>
  <si>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</si>
  <si>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</si>
  <si>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</si>
  <si>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</si>
  <si>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</si>
  <si>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</si>
  <si>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</si>
  <si>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</si>
  <si>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</si>
  <si>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</si>
  <si>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</si>
  <si>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</si>
  <si>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</si>
  <si>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</si>
  <si>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</si>
  <si>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</si>
  <si>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</si>
  <si>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</si>
  <si>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</si>
  <si>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</si>
  <si>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</si>
  <si>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</si>
  <si>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</si>
  <si>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</si>
  <si>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</si>
  <si>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</si>
  <si>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</si>
  <si>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</si>
  <si>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</si>
  <si>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</si>
  <si>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</si>
  <si>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</si>
  <si>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</si>
  <si>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</si>
  <si>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</si>
  <si>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</si>
  <si>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</si>
  <si>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</si>
  <si>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</si>
  <si>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</si>
  <si>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</si>
  <si>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</si>
  <si>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</si>
  <si>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</si>
  <si>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</si>
  <si>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</si>
  <si>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</si>
  <si>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</si>
  <si>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</si>
  <si>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</si>
  <si>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</si>
  <si>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</si>
  <si>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</si>
  <si>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</si>
  <si>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</si>
  <si>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</si>
  <si>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</si>
  <si>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</si>
  <si>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</si>
  <si>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</si>
  <si>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</si>
  <si>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</si>
  <si>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</si>
  <si>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</si>
  <si>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</si>
  <si>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</si>
  <si>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</si>
  <si>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</si>
  <si>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</si>
  <si>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</si>
  <si>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</si>
  <si>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</si>
  <si>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</si>
  <si>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</si>
  <si>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</si>
  <si>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</si>
  <si>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</si>
  <si>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</si>
  <si>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</si>
  <si>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</si>
  <si>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</si>
  <si>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</si>
  <si>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</si>
  <si>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</si>
  <si>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</si>
  <si>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</si>
  <si>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</si>
  <si>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</si>
  <si>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</si>
  <si>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</si>
  <si>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</si>
  <si>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</si>
  <si>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</si>
  <si>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</si>
  <si>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</si>
  <si>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</si>
  <si>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</si>
  <si>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</si>
  <si>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</si>
  <si>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</si>
  <si>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</si>
  <si>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</si>
  <si>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</si>
  <si>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</si>
  <si>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</si>
  <si>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</si>
  <si>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</si>
  <si>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</si>
  <si>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</si>
  <si>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</si>
  <si>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</si>
  <si>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</si>
  <si>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</si>
  <si>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</si>
  <si>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</si>
  <si>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</si>
  <si>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</si>
  <si>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</si>
  <si>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</si>
  <si>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</si>
  <si>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</si>
  <si>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</si>
  <si>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</si>
  <si>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</si>
  <si>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</si>
  <si>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</si>
  <si>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</si>
  <si>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</si>
  <si>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</si>
  <si>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</si>
  <si>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</si>
  <si>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</si>
  <si>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</si>
  <si>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</si>
  <si>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</si>
  <si>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</si>
  <si>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</si>
  <si>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</si>
  <si>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</si>
  <si>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</si>
  <si>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</si>
  <si>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</si>
  <si>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</si>
  <si>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</si>
  <si>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</si>
  <si>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</si>
  <si>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</si>
  <si>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</si>
  <si>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</si>
  <si>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</si>
  <si>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</si>
  <si>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</si>
  <si>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</si>
  <si>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</si>
  <si>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</si>
  <si>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</si>
  <si>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</si>
  <si>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</si>
  <si>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</si>
  <si>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</si>
  <si>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</si>
  <si>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</si>
  <si>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</si>
  <si>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</si>
  <si>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</si>
  <si>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</si>
  <si>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</si>
  <si>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</si>
  <si>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</si>
  <si>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</si>
  <si>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</si>
  <si>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</si>
  <si>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</si>
  <si>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</si>
  <si>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</si>
  <si>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</si>
  <si>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</si>
  <si>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</si>
  <si>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</si>
  <si>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</si>
  <si>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</si>
  <si>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</si>
  <si>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</si>
  <si>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</si>
  <si>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</si>
  <si>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</si>
  <si>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</si>
  <si>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</si>
  <si>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</si>
  <si>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</si>
  <si>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</si>
  <si>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</si>
  <si>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</si>
  <si>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</si>
  <si>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</si>
  <si>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</si>
  <si>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</si>
  <si>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</si>
  <si>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</si>
  <si>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</si>
  <si>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</si>
  <si>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</si>
  <si>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</si>
  <si>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</si>
  <si>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</si>
  <si>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</si>
  <si>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</si>
  <si>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</si>
  <si>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</si>
  <si>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</si>
  <si>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</si>
  <si>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</si>
  <si>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</si>
  <si>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</si>
  <si>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</si>
  <si>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</si>
  <si>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</si>
  <si>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</si>
  <si>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</si>
  <si>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</si>
  <si>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</si>
  <si>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</si>
  <si>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</si>
  <si>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</si>
  <si>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</si>
  <si>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</si>
  <si>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</si>
  <si>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</si>
  <si>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</si>
  <si>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</si>
  <si>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</si>
  <si>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</si>
  <si>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</si>
  <si>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</si>
  <si>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</si>
  <si>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</si>
  <si>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</si>
  <si>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</si>
  <si>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</si>
  <si>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</si>
  <si>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</si>
  <si>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</si>
  <si>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</si>
  <si>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</si>
  <si>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</si>
  <si>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</si>
  <si>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</si>
  <si>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</si>
  <si>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</si>
  <si>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</si>
  <si>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</si>
  <si>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</si>
  <si>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</si>
  <si>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</si>
  <si>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</si>
  <si>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</si>
  <si>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</si>
  <si>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</si>
  <si>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</si>
  <si>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</si>
  <si>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</si>
  <si>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</si>
  <si>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</si>
  <si>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</si>
  <si>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</si>
  <si>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</si>
  <si>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</si>
  <si>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</si>
  <si>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</si>
  <si>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</si>
  <si>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</si>
  <si>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</si>
  <si>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</si>
  <si>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</si>
  <si>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</si>
  <si>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</si>
  <si>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</si>
  <si>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</si>
  <si>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</si>
  <si>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</si>
  <si>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</si>
  <si>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</si>
  <si>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</si>
  <si>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</si>
  <si>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</si>
  <si>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</si>
  <si>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</si>
  <si>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</si>
  <si>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</si>
  <si>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</si>
  <si>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</si>
  <si>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</si>
  <si>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</si>
  <si>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</si>
  <si>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</si>
  <si>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</si>
  <si>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</si>
  <si>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</si>
  <si>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</si>
  <si>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</si>
  <si>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</si>
  <si>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</si>
  <si>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</si>
  <si>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</si>
  <si>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</si>
  <si>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</si>
  <si>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</si>
  <si>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</si>
  <si>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</si>
  <si>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</si>
  <si>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</si>
  <si>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</si>
  <si>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</si>
  <si>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</si>
  <si>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</si>
  <si>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</si>
  <si>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</si>
  <si>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</si>
  <si>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</si>
  <si>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</si>
  <si>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</si>
  <si>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</si>
  <si>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</si>
  <si>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</si>
  <si>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</si>
  <si>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</si>
  <si>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</si>
  <si>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</si>
  <si>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</si>
  <si>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</si>
  <si>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</si>
  <si>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</si>
  <si>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</si>
  <si>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</si>
  <si>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</si>
  <si>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</si>
  <si>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</si>
  <si>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</si>
  <si>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</si>
  <si>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</si>
  <si>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</si>
  <si>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</si>
  <si>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</si>
  <si>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</si>
  <si>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</si>
  <si>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</si>
  <si>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</si>
  <si>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</si>
  <si>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</si>
  <si>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</si>
  <si>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</si>
  <si>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</si>
  <si>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</si>
  <si>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</si>
  <si>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</si>
  <si>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</si>
  <si>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</si>
  <si>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</si>
  <si>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</si>
  <si>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</si>
  <si>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</si>
  <si>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</si>
  <si>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</si>
  <si>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</si>
  <si>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</si>
  <si>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</si>
  <si>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</si>
  <si>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</si>
  <si>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</si>
  <si>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</si>
  <si>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</si>
  <si>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</si>
  <si>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</si>
  <si>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</si>
  <si>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</si>
  <si>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</si>
  <si>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</si>
  <si>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</si>
  <si>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</si>
  <si>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</si>
  <si>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</si>
  <si>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</si>
  <si>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</si>
  <si>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</si>
  <si>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</si>
  <si>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</si>
  <si>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</si>
  <si>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</si>
  <si>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</si>
  <si>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</si>
  <si>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</si>
  <si>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</si>
  <si>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</si>
  <si>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</si>
  <si>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</si>
  <si>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</si>
  <si>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</si>
  <si>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</si>
  <si>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</si>
  <si>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</si>
  <si>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</si>
  <si>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</si>
  <si>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</si>
  <si>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</si>
  <si>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</si>
  <si>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</si>
  <si>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</si>
  <si>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</si>
  <si>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</si>
  <si>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</si>
  <si>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</si>
  <si>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</si>
  <si>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</si>
  <si>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</si>
  <si>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</si>
  <si>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</si>
  <si>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</si>
  <si>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</si>
  <si>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</si>
  <si>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</si>
  <si>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</si>
  <si>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</si>
  <si>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</si>
  <si>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</si>
  <si>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</si>
  <si>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</si>
  <si>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</si>
  <si>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</si>
  <si>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</si>
  <si>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</si>
  <si>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</si>
  <si>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</si>
  <si>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</si>
  <si>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</si>
  <si>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</si>
  <si>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</si>
  <si>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</si>
  <si>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</si>
  <si>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</si>
  <si>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</si>
  <si>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</si>
  <si>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</si>
  <si>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</si>
  <si>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</si>
  <si>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</si>
  <si>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</si>
  <si>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</si>
  <si>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</si>
  <si>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</si>
  <si>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</si>
  <si>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</si>
  <si>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</si>
  <si>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</si>
  <si>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</si>
  <si>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</si>
  <si>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</si>
  <si>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</si>
  <si>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</si>
  <si>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</si>
  <si>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</si>
  <si>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</si>
  <si>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</si>
  <si>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</si>
  <si>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</si>
  <si>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</si>
  <si>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</si>
  <si>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</si>
  <si>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</si>
  <si>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</si>
  <si>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</si>
  <si>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</si>
  <si>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</si>
  <si>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</si>
  <si>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</si>
  <si>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</si>
  <si>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</si>
  <si>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</si>
  <si>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</si>
  <si>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</si>
  <si>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</si>
  <si>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</si>
  <si>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</si>
  <si>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</si>
  <si>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</si>
  <si>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</si>
  <si>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</si>
  <si>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</si>
  <si>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</si>
  <si>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</si>
  <si>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</si>
  <si>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</si>
  <si>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</si>
  <si>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</si>
  <si>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</si>
  <si>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</si>
  <si>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</si>
  <si>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</si>
  <si>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</si>
  <si>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</si>
  <si>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</si>
  <si>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</si>
  <si>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</si>
  <si>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</si>
  <si>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</si>
  <si>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</si>
  <si>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</si>
  <si>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</si>
  <si>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</si>
  <si>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</si>
  <si>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</si>
  <si>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</si>
  <si>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</si>
  <si>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</si>
  <si>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</si>
  <si>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</si>
  <si>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</si>
  <si>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</si>
  <si>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</si>
  <si>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</si>
  <si>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</si>
  <si>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</si>
  <si>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</si>
  <si>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</si>
  <si>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</si>
  <si>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</si>
  <si>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</si>
  <si>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</si>
  <si>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</si>
  <si>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</si>
  <si>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</si>
  <si>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</si>
  <si>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</si>
  <si>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</si>
  <si>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</si>
  <si>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</si>
  <si>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</si>
  <si>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</si>
  <si>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</si>
  <si>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</si>
  <si>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</si>
  <si>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</si>
  <si>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</si>
  <si>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</si>
  <si>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</si>
  <si>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</si>
  <si>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</si>
  <si>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</si>
  <si>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</si>
  <si>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</si>
  <si>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</si>
  <si>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</si>
  <si>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</si>
  <si>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</si>
  <si>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</si>
  <si>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</si>
  <si>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</si>
  <si>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</si>
  <si>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</si>
  <si>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</si>
  <si>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</si>
  <si>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</si>
  <si>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</si>
  <si>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</si>
  <si>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</si>
  <si>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</si>
  <si>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</si>
  <si>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</si>
  <si>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</si>
  <si>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</si>
  <si>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</si>
  <si>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</si>
  <si>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</si>
  <si>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</si>
  <si>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</si>
  <si>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</si>
  <si>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</si>
  <si>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</si>
  <si>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</si>
  <si>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</si>
  <si>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</si>
  <si>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</si>
  <si>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</si>
  <si>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</si>
  <si>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</si>
  <si>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</si>
  <si>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</si>
  <si>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</si>
  <si>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</si>
  <si>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</si>
  <si>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</si>
  <si>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</si>
  <si>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</si>
  <si>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</si>
  <si>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</si>
  <si>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</si>
  <si>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</si>
  <si>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</si>
  <si>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</si>
  <si>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</si>
  <si>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</si>
  <si>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</si>
  <si>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</si>
  <si>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</si>
  <si>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</si>
  <si>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</si>
  <si>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</si>
  <si>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</si>
  <si>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</si>
  <si>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</si>
  <si>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</si>
  <si>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</si>
  <si>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</si>
  <si>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</si>
  <si>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</si>
  <si>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</si>
  <si>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</si>
  <si>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</si>
  <si>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</si>
  <si>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</si>
  <si>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</si>
  <si>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</si>
  <si>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</si>
  <si>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</si>
  <si>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</si>
  <si>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</si>
  <si>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</si>
  <si>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</si>
  <si>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</si>
  <si>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</si>
  <si>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</si>
  <si>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</si>
  <si>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</si>
  <si>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</si>
  <si>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</si>
  <si>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</si>
  <si>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</si>
  <si>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</si>
  <si>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</si>
  <si>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</si>
  <si>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</si>
  <si>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</si>
  <si>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</si>
  <si>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</si>
  <si>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</si>
  <si>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</si>
  <si>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</si>
  <si>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</si>
  <si>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</si>
  <si>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</si>
  <si>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</si>
  <si>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</si>
  <si>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</si>
  <si>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</si>
  <si>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</si>
  <si>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</si>
  <si>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</si>
  <si>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</si>
  <si>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</si>
  <si>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</si>
  <si>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</si>
  <si>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</si>
  <si>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</si>
  <si>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</si>
  <si>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</si>
  <si>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</si>
  <si>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</si>
  <si>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</si>
  <si>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</si>
  <si>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</si>
  <si>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</si>
  <si>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</si>
  <si>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</si>
  <si>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</si>
  <si>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</si>
  <si>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</si>
  <si>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</si>
  <si>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</si>
  <si>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</si>
  <si>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</si>
  <si>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</si>
  <si>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</si>
  <si>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</si>
  <si>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</si>
  <si>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</si>
  <si>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</si>
  <si>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</si>
  <si>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</si>
  <si>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</si>
  <si>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</si>
  <si>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</si>
  <si>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</si>
  <si>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</si>
  <si>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</si>
  <si>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</si>
  <si>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</si>
  <si>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</si>
  <si>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</si>
  <si>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</si>
  <si>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</si>
  <si>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</si>
  <si>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</si>
  <si>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</si>
  <si>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</si>
  <si>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</si>
  <si>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</si>
  <si>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</si>
  <si>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</si>
  <si>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</si>
  <si>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</si>
  <si>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</si>
  <si>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</si>
  <si>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</si>
  <si>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</si>
  <si>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</si>
  <si>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</si>
  <si>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</si>
  <si>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</si>
  <si>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</si>
  <si>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</si>
  <si>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</si>
  <si>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</si>
  <si>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</si>
  <si>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</si>
  <si>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</si>
  <si>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</si>
  <si>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</si>
  <si>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</si>
  <si>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</si>
  <si>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</si>
  <si>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</si>
  <si>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</si>
  <si>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</si>
  <si>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</si>
  <si>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</si>
  <si>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</si>
  <si>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</si>
  <si>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</si>
  <si>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</si>
  <si>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</si>
  <si>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</si>
  <si>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</si>
  <si>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</si>
  <si>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</si>
  <si>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</si>
  <si>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</si>
  <si>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</si>
  <si>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</si>
  <si>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</si>
  <si>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</si>
  <si>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</si>
  <si>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</si>
  <si>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</si>
  <si>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</si>
  <si>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</si>
  <si>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</si>
  <si>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</si>
  <si>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</si>
  <si>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</si>
  <si>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</si>
  <si>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</si>
  <si>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</si>
  <si>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</si>
  <si>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</si>
  <si>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</si>
  <si>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</si>
  <si>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</si>
  <si>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</si>
  <si>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</si>
  <si>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</si>
  <si>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</si>
  <si>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</si>
  <si>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</si>
  <si>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</si>
  <si>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</si>
  <si>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</si>
  <si>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</si>
  <si>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</si>
  <si>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</si>
  <si>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</si>
  <si>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</si>
  <si>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</si>
  <si>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</si>
  <si>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</si>
  <si>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</si>
  <si>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</si>
  <si>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</si>
  <si>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</si>
  <si>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</si>
  <si>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</si>
  <si>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</si>
  <si>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</si>
  <si>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</si>
  <si>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</si>
  <si>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</si>
  <si>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</si>
  <si>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</si>
  <si>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</si>
  <si>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</si>
  <si>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</si>
  <si>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</si>
  <si>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</si>
  <si>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</si>
  <si>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</si>
  <si>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</si>
  <si>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</si>
  <si>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</si>
  <si>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</si>
  <si>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</si>
  <si>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</si>
  <si>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</si>
  <si>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</si>
  <si>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</si>
  <si>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</si>
  <si>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</si>
  <si>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</si>
  <si>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</si>
  <si>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</si>
  <si>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</si>
  <si>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</si>
  <si>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</si>
  <si>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</si>
  <si>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</si>
  <si>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</si>
  <si>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</si>
  <si>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</si>
  <si>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</si>
  <si>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</si>
  <si>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</si>
  <si>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</si>
  <si>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</si>
  <si>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</si>
  <si>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</si>
  <si>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</si>
  <si>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</si>
  <si>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</si>
  <si>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</si>
  <si>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</si>
  <si>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</si>
  <si>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</si>
  <si>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</si>
  <si>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</si>
  <si>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</si>
  <si>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</si>
  <si>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</si>
  <si>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</si>
  <si>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</si>
  <si>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</si>
  <si>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</si>
  <si>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</si>
  <si>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</si>
  <si>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</si>
  <si>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</si>
  <si>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</si>
  <si>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</si>
  <si>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</si>
  <si>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</si>
  <si>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</si>
  <si>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</si>
  <si>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</si>
  <si>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</si>
  <si>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</si>
  <si>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</si>
  <si>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</si>
  <si>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</si>
  <si>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</si>
  <si>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</si>
  <si>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</si>
  <si>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</si>
  <si>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</si>
  <si>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</si>
  <si>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</si>
  <si>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</si>
  <si>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</si>
  <si>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</si>
  <si>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</si>
  <si>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</si>
  <si>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</si>
  <si>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</si>
  <si>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</si>
  <si>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</si>
  <si>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</si>
  <si>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</si>
  <si>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</si>
  <si>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</si>
  <si>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</si>
  <si>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</si>
  <si>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</si>
  <si>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</si>
  <si>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</si>
  <si>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</si>
  <si>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</si>
  <si>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</si>
  <si>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</si>
  <si>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</si>
  <si>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</si>
  <si>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</si>
  <si>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</si>
  <si>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</si>
  <si>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</si>
  <si>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</si>
  <si>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</si>
  <si>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</si>
  <si>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</si>
  <si>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</si>
  <si>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</si>
  <si>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</si>
  <si>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</si>
  <si>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</si>
  <si>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</si>
  <si>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</si>
  <si>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</si>
  <si>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</si>
  <si>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</si>
  <si>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</si>
  <si>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</si>
  <si>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</si>
  <si>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</si>
  <si>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</si>
  <si>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</si>
  <si>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</si>
  <si>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</si>
  <si>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</si>
  <si>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</si>
  <si>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</si>
  <si>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</si>
  <si>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</si>
  <si>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</si>
  <si>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</si>
  <si>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</si>
  <si>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</si>
  <si>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</si>
  <si>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</si>
  <si>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</si>
  <si>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</si>
  <si>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</si>
  <si>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</si>
  <si>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</si>
  <si>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</si>
  <si>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</si>
  <si>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</si>
  <si>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</si>
  <si>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</si>
  <si>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</si>
  <si>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</si>
  <si>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</si>
  <si>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</si>
  <si>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</si>
  <si>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</si>
  <si>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</si>
  <si>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</si>
  <si>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</si>
  <si>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</si>
  <si>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</si>
  <si>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</si>
  <si>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</si>
  <si>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</si>
  <si>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</si>
  <si>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</si>
  <si>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</si>
  <si>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</si>
  <si>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</si>
  <si>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</si>
  <si>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</si>
  <si>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</si>
  <si>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</si>
  <si>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</si>
  <si>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</si>
  <si>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</si>
  <si>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</si>
  <si>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</si>
  <si>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</si>
  <si>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</si>
  <si>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</si>
  <si>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</si>
  <si>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</si>
  <si>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</si>
  <si>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</si>
  <si>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</si>
  <si>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</si>
  <si>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</si>
  <si>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</si>
  <si>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</si>
  <si>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</si>
  <si>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</si>
  <si>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</si>
  <si>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</si>
  <si>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</si>
  <si>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</si>
  <si>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</si>
  <si>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</si>
  <si>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</si>
  <si>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</si>
  <si>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</si>
  <si>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</si>
  <si>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</si>
  <si>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</si>
  <si>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</si>
  <si>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</si>
  <si>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</si>
  <si>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</si>
  <si>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</si>
  <si>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</si>
  <si>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</si>
  <si>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</si>
  <si>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</si>
  <si>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</si>
  <si>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</si>
  <si>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</si>
  <si>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</si>
  <si>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</si>
  <si>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</si>
  <si>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</si>
  <si>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</si>
  <si>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</si>
  <si>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</si>
  <si>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</si>
  <si>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</si>
  <si>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</si>
  <si>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</si>
  <si>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</si>
  <si>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</si>
  <si>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</si>
  <si>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</si>
  <si>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</si>
  <si>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</si>
  <si>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</si>
  <si>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</si>
  <si>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</si>
  <si>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</si>
  <si>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</si>
  <si>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</si>
  <si>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</si>
  <si>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</si>
  <si>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</si>
  <si>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</si>
  <si>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</si>
  <si>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</si>
  <si>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</si>
  <si>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</si>
  <si>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</si>
  <si>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</si>
  <si>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</si>
  <si>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</si>
  <si>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</si>
  <si>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</si>
  <si>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</si>
  <si>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</si>
  <si>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</si>
  <si>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</si>
  <si>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</si>
  <si>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</si>
  <si>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</si>
  <si>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</si>
  <si>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</si>
  <si>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</si>
  <si>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</si>
  <si>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</si>
  <si>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</si>
  <si>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</si>
  <si>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</si>
  <si>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</si>
  <si>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</si>
  <si>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</si>
  <si>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</si>
  <si>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</si>
  <si>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</si>
  <si>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</si>
  <si>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</si>
  <si>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</si>
  <si>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</si>
  <si>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</si>
  <si>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</si>
  <si>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</si>
  <si>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</si>
  <si>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</si>
  <si>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</si>
  <si>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</si>
  <si>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</si>
  <si>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</si>
  <si>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</si>
  <si>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</si>
  <si>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</si>
  <si>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</si>
  <si>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</si>
  <si>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</si>
  <si>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</si>
  <si>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</si>
  <si>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</si>
  <si>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</si>
  <si>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</si>
  <si>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</si>
  <si>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</si>
  <si>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</si>
  <si>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</si>
  <si>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</si>
  <si>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</si>
  <si>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</si>
  <si>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</si>
  <si>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</si>
  <si>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</si>
  <si>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</si>
  <si>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</si>
  <si>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</si>
  <si>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</si>
  <si>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</si>
  <si>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</si>
  <si>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</si>
  <si>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</si>
  <si>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</si>
  <si>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</si>
  <si>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</si>
  <si>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</si>
  <si>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</si>
  <si>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</si>
  <si>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</si>
  <si>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</si>
  <si>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</si>
  <si>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</si>
  <si>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</si>
  <si>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</si>
  <si>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</si>
  <si>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</si>
  <si>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</si>
  <si>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</si>
  <si>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</si>
  <si>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</si>
  <si>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</si>
  <si>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</si>
  <si>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</si>
  <si>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</si>
  <si>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</si>
  <si>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</si>
  <si>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</si>
  <si>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</si>
  <si>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</si>
  <si>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</si>
  <si>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</si>
  <si>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</si>
  <si>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</si>
  <si>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</si>
  <si>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</si>
  <si>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</si>
  <si>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</si>
  <si>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</si>
  <si>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</si>
  <si>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</si>
  <si>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</si>
  <si>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</si>
  <si>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</si>
  <si>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</si>
  <si>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</si>
  <si>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</si>
  <si>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</si>
  <si>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</si>
  <si>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</si>
  <si>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</si>
  <si>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</si>
  <si>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</si>
  <si>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</si>
  <si>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</si>
  <si>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</si>
  <si>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</si>
  <si>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</si>
  <si>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</si>
  <si>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</si>
  <si>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</si>
  <si>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</si>
  <si>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</si>
  <si>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</si>
  <si>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</si>
  <si>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</si>
  <si>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</si>
  <si>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</si>
  <si>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</si>
  <si>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</si>
  <si>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</si>
  <si>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</si>
  <si>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</si>
  <si>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</si>
  <si>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</si>
  <si>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</si>
  <si>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</si>
  <si>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</si>
  <si>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</si>
  <si>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</si>
  <si>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</si>
  <si>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</si>
  <si>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</si>
  <si>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</si>
  <si>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</si>
  <si>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</si>
  <si>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</si>
  <si>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</si>
  <si>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</si>
  <si>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</si>
  <si>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</si>
  <si>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</si>
  <si>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</si>
  <si>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</si>
  <si>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</si>
  <si>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</si>
  <si>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</si>
  <si>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</si>
  <si>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</si>
  <si>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</si>
  <si>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</si>
  <si>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</si>
  <si>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</si>
  <si>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</si>
  <si>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</si>
  <si>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</si>
  <si>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</si>
  <si>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</si>
  <si>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</si>
  <si>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</si>
  <si>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</si>
  <si>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</si>
  <si>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</si>
  <si>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</si>
  <si>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</si>
  <si>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</si>
  <si>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</si>
  <si>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</si>
  <si>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</si>
  <si>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</si>
  <si>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</si>
  <si>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</si>
  <si>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</si>
  <si>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</si>
  <si>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</si>
  <si>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</si>
  <si>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</si>
  <si>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</si>
  <si>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</si>
  <si>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</si>
  <si>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</si>
  <si>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</si>
  <si>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</si>
  <si>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</si>
  <si>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</si>
  <si>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</si>
  <si>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</si>
  <si>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</si>
  <si>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</si>
  <si>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</si>
  <si>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</si>
  <si>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</si>
  <si>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</si>
  <si>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</si>
  <si>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</si>
  <si>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</si>
  <si>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</si>
  <si>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</si>
  <si>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</si>
  <si>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</si>
  <si>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</si>
  <si>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</si>
  <si>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</si>
  <si>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</si>
  <si>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</si>
  <si>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</si>
  <si>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</si>
  <si>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</si>
  <si>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</si>
  <si>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</si>
  <si>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</si>
  <si>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</si>
  <si>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</si>
  <si>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</si>
  <si>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</si>
  <si>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</si>
  <si>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</si>
  <si>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</si>
  <si>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</si>
  <si>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</si>
  <si>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</si>
  <si>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</si>
  <si>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</si>
  <si>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</si>
  <si>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</si>
  <si>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</si>
  <si>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</si>
  <si>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</si>
  <si>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</si>
  <si>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</si>
  <si>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</si>
  <si>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</si>
  <si>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</si>
  <si>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</si>
  <si>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</si>
  <si>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</si>
  <si>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</si>
  <si>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</si>
  <si>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</si>
  <si>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</si>
  <si>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</si>
  <si>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</si>
  <si>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</si>
  <si>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</si>
  <si>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</si>
  <si>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</si>
  <si>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</si>
  <si>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</si>
  <si>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</si>
  <si>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</si>
  <si>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</si>
  <si>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</si>
  <si>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</si>
  <si>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</si>
  <si>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</si>
  <si>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</si>
  <si>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</si>
  <si>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</si>
  <si>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</si>
  <si>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</si>
  <si>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</si>
  <si>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</si>
  <si>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</si>
  <si>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</si>
  <si>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</si>
  <si>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</si>
  <si>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</si>
  <si>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</si>
  <si>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</si>
  <si>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</si>
  <si>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</si>
  <si>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</si>
  <si>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</si>
  <si>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</si>
  <si>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</si>
  <si>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</si>
  <si>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</si>
  <si>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</si>
  <si>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</si>
  <si>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</si>
  <si>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</si>
  <si>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</si>
  <si>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</si>
  <si>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</si>
  <si>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</si>
  <si>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</si>
  <si>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</si>
  <si>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</si>
  <si>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</si>
  <si>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</si>
  <si>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</si>
  <si>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</si>
  <si>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</si>
  <si>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</si>
  <si>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</si>
  <si>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</si>
  <si>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</si>
  <si>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</si>
  <si>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</si>
  <si>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</si>
  <si>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</si>
  <si>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</si>
  <si>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</si>
  <si>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</si>
  <si>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</si>
  <si>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</si>
  <si>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</si>
  <si>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</si>
  <si>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</si>
  <si>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</si>
  <si>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</si>
  <si>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</si>
  <si>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</si>
  <si>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</si>
  <si>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</si>
  <si>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</si>
  <si>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</si>
  <si>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</si>
  <si>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</si>
  <si>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</si>
  <si>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</si>
  <si>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</si>
  <si>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</si>
  <si>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</si>
  <si>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</si>
  <si>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</si>
  <si>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</si>
  <si>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</si>
  <si>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</si>
  <si>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</si>
  <si>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</si>
  <si>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</si>
  <si>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</si>
  <si>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</si>
  <si>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</si>
  <si>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</si>
  <si>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</si>
  <si>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</si>
  <si>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</si>
  <si>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</si>
  <si>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</si>
  <si>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</si>
  <si>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</si>
  <si>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</si>
  <si>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</si>
  <si>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</si>
  <si>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</si>
  <si>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</si>
  <si>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</si>
  <si>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</si>
  <si>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</si>
  <si>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</si>
  <si>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</si>
  <si>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</si>
  <si>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</si>
  <si>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</si>
  <si>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</si>
  <si>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</si>
  <si>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</si>
  <si>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</si>
  <si>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</si>
  <si>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</si>
  <si>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</si>
  <si>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</si>
  <si>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</si>
  <si>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</si>
  <si>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</si>
  <si>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</si>
  <si>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</si>
  <si>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</si>
  <si>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</si>
  <si>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</si>
  <si>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</si>
  <si>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</si>
  <si>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</si>
  <si>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</si>
  <si>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</si>
  <si>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</si>
  <si>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</si>
  <si>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</si>
  <si>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</si>
  <si>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</si>
  <si>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</si>
  <si>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</si>
  <si>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</si>
  <si>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</si>
  <si>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</si>
  <si>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</si>
  <si>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</si>
  <si>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</si>
  <si>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</si>
  <si>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</si>
  <si>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</si>
  <si>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</si>
  <si>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</si>
  <si>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</si>
  <si>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</si>
  <si>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</si>
  <si>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</si>
  <si>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</si>
  <si>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</si>
  <si>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</si>
  <si>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</si>
  <si>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</si>
  <si>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</si>
  <si>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</si>
  <si>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</si>
  <si>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</si>
  <si>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</si>
  <si>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</si>
  <si>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</si>
  <si>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</si>
  <si>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</si>
  <si>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</si>
  <si>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</si>
  <si>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</si>
  <si>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</si>
  <si>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</si>
  <si>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</si>
  <si>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</si>
  <si>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</si>
  <si>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</si>
  <si>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</si>
  <si>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</si>
  <si>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</si>
  <si>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</si>
  <si>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</si>
  <si>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</si>
  <si>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</si>
  <si>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</si>
  <si>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</si>
  <si>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</si>
  <si>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</si>
  <si>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</si>
  <si>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</si>
  <si>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</si>
  <si>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</si>
  <si>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</si>
  <si>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</si>
  <si>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</si>
  <si>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</si>
  <si>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</si>
  <si>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</si>
  <si>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</si>
  <si>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</si>
  <si>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</si>
  <si>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</si>
  <si>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</si>
  <si>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</si>
  <si>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</si>
  <si>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</si>
  <si>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</si>
  <si>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</si>
  <si>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</si>
  <si>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</si>
  <si>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</si>
  <si>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</si>
  <si>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</si>
  <si>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</si>
  <si>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</si>
  <si>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</si>
  <si>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</si>
  <si>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</si>
  <si>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</si>
  <si>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</si>
  <si>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</si>
  <si>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</si>
  <si>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</si>
  <si>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</si>
  <si>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</si>
  <si>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</si>
  <si>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</si>
  <si>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</si>
  <si>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</si>
  <si>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</si>
  <si>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</si>
  <si>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</si>
  <si>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</si>
  <si>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</si>
  <si>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</si>
  <si>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</si>
  <si>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</si>
  <si>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</si>
  <si>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</si>
  <si>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</si>
  <si>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</si>
  <si>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</si>
  <si>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</si>
  <si>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</si>
  <si>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</si>
  <si>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</si>
  <si>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</si>
  <si>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</si>
  <si>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</si>
  <si>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</si>
  <si>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</si>
  <si>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</si>
  <si>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</si>
  <si>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</si>
  <si>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</si>
  <si>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</si>
  <si>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</si>
  <si>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</si>
  <si>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</si>
  <si>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</si>
  <si>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</si>
  <si>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</si>
  <si>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</si>
  <si>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</si>
  <si>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</si>
  <si>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</si>
  <si>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</si>
  <si>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</si>
  <si>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</si>
  <si>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</si>
  <si>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</si>
  <si>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</si>
  <si>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</si>
  <si>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</si>
  <si>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</si>
  <si>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</si>
  <si>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</si>
  <si>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</si>
  <si>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</si>
  <si>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</si>
  <si>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</si>
  <si>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</si>
  <si>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</si>
  <si>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</si>
  <si>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</si>
  <si>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</si>
  <si>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</si>
  <si>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</si>
  <si>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</si>
  <si>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</si>
  <si>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</si>
  <si>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</si>
  <si>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</si>
  <si>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</si>
  <si>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</si>
  <si>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</si>
  <si>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</si>
  <si>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</si>
  <si>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</si>
  <si>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</si>
  <si>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</si>
  <si>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</si>
  <si>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</si>
  <si>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</si>
  <si>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</si>
  <si>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</si>
  <si>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</si>
  <si>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</si>
  <si>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</si>
  <si>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</si>
  <si>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</si>
  <si>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</si>
  <si>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</si>
  <si>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</si>
  <si>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</si>
  <si>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</si>
  <si>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</si>
  <si>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</si>
  <si>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</si>
  <si>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</si>
  <si>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</si>
  <si>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</si>
  <si>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</si>
  <si>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</si>
  <si>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</si>
  <si>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</si>
  <si>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</si>
  <si>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</si>
  <si>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</si>
  <si>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</si>
  <si>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</si>
  <si>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</si>
  <si>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</si>
  <si>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</si>
  <si>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</si>
  <si>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</si>
  <si>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</si>
  <si>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</si>
  <si>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</si>
  <si>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</si>
  <si>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</si>
  <si>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</si>
  <si>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</si>
  <si>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</si>
  <si>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</si>
  <si>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</si>
  <si>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</si>
  <si>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</si>
  <si>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</si>
  <si>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</si>
  <si>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</si>
  <si>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</si>
  <si>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</si>
  <si>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</si>
  <si>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</si>
  <si>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</si>
  <si>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</si>
  <si>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</si>
  <si>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</si>
  <si>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</si>
  <si>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</si>
  <si>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</si>
  <si>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</si>
  <si>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</si>
  <si>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</si>
  <si>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</si>
  <si>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</si>
  <si>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</si>
  <si>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</si>
  <si>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</si>
  <si>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</si>
  <si>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</si>
  <si>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</si>
  <si>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</si>
  <si>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</si>
  <si>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</si>
  <si>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</si>
  <si>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</si>
  <si>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</si>
  <si>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</si>
  <si>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</si>
  <si>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</si>
  <si>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</si>
  <si>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</si>
  <si>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</si>
  <si>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</si>
  <si>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</si>
  <si>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</si>
  <si>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</si>
  <si>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</si>
  <si>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</si>
  <si>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</si>
  <si>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</si>
  <si>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</si>
  <si>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</si>
  <si>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</si>
  <si>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</si>
  <si>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</si>
  <si>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</si>
  <si>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</si>
  <si>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</si>
  <si>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</si>
  <si>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</si>
  <si>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</si>
  <si>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</si>
  <si>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</si>
  <si>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</si>
  <si>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</si>
  <si>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</si>
  <si>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</si>
  <si>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</si>
  <si>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</si>
  <si>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</si>
  <si>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</si>
  <si>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</si>
  <si>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</si>
  <si>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</si>
  <si>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</si>
  <si>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</si>
  <si>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</si>
  <si>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</si>
  <si>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</si>
  <si>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</si>
  <si>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</si>
  <si>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</si>
  <si>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</si>
  <si>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</si>
  <si>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</si>
  <si>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</si>
  <si>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</si>
  <si>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</si>
  <si>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</si>
  <si>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</si>
  <si>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</si>
  <si>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</si>
  <si>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</si>
  <si>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</si>
  <si>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</si>
  <si>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</si>
  <si>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</si>
  <si>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</si>
  <si>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</si>
  <si>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</si>
  <si>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</si>
  <si>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</si>
  <si>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</si>
  <si>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</si>
  <si>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</si>
  <si>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</si>
  <si>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</si>
  <si>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</si>
  <si>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</si>
  <si>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</si>
  <si>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</si>
  <si>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</si>
  <si>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</si>
  <si>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</si>
  <si>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</si>
  <si>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</si>
  <si>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</si>
  <si>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</si>
  <si>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</si>
  <si>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</si>
  <si>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</si>
  <si>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</si>
  <si>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</si>
  <si>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</si>
  <si>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</si>
  <si>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</si>
  <si>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</si>
  <si>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</si>
  <si>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</si>
  <si>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</si>
  <si>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</si>
  <si>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</si>
  <si>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</si>
  <si>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</si>
  <si>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</si>
  <si>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</si>
  <si>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</si>
  <si>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</si>
  <si>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</si>
  <si>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</si>
  <si>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</si>
  <si>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</si>
  <si>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</si>
  <si>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</si>
  <si>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</si>
  <si>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</si>
  <si>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</si>
  <si>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</si>
  <si>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</si>
  <si>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</si>
  <si>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</si>
  <si>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</si>
  <si>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</si>
  <si>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</si>
  <si>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</si>
  <si>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</si>
  <si>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</si>
  <si>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</si>
  <si>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</si>
  <si>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</si>
  <si>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</si>
  <si>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</si>
  <si>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</si>
  <si>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</si>
  <si>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</si>
  <si>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</si>
  <si>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</si>
  <si>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</si>
  <si>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</si>
  <si>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</si>
  <si>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</si>
  <si>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</si>
  <si>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</si>
  <si>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</si>
  <si>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</si>
  <si>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</si>
  <si>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</si>
  <si>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</si>
  <si>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</si>
  <si>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</si>
  <si>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</si>
  <si>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</si>
  <si>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</si>
  <si>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</si>
  <si>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</si>
  <si>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</si>
  <si>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</si>
  <si>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</si>
  <si>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</si>
  <si>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</si>
  <si>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</si>
  <si>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</si>
  <si>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</si>
  <si>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</si>
  <si>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</si>
  <si>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</si>
  <si>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</si>
  <si>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</si>
  <si>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</si>
  <si>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</si>
  <si>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</si>
  <si>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</si>
  <si>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</si>
  <si>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</si>
  <si>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</si>
  <si>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</si>
  <si>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</si>
  <si>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</si>
  <si>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</si>
  <si>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</si>
  <si>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</si>
  <si>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</si>
  <si>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</si>
  <si>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</si>
  <si>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</si>
  <si>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</si>
  <si>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</si>
  <si>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</si>
  <si>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</si>
  <si>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</si>
  <si>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</si>
  <si>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</si>
  <si>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</si>
  <si>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</si>
  <si>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</si>
  <si>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</si>
  <si>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</si>
  <si>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</si>
  <si>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</si>
  <si>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</si>
  <si>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</si>
  <si>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</si>
  <si>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</si>
  <si>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</si>
  <si>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</si>
  <si>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</si>
  <si>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</si>
  <si>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</si>
  <si>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</si>
  <si>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</si>
  <si>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</si>
  <si>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</si>
  <si>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</si>
  <si>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</si>
  <si>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</si>
  <si>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</si>
  <si>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</si>
  <si>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</si>
  <si>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</si>
  <si>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</si>
  <si>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</si>
  <si>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</si>
  <si>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</si>
  <si>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</si>
  <si>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</si>
  <si>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</si>
  <si>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</si>
  <si>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</si>
  <si>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</si>
  <si>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</si>
  <si>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</si>
  <si>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</si>
  <si>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</si>
  <si>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</si>
  <si>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</si>
  <si>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</si>
  <si>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</si>
  <si>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</si>
  <si>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</si>
  <si>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</si>
  <si>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</si>
  <si>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</si>
  <si>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</si>
  <si>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</si>
  <si>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</si>
  <si>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</si>
  <si>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</si>
  <si>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</si>
  <si>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</si>
  <si>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</si>
  <si>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</si>
  <si>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</si>
  <si>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</si>
  <si>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</si>
  <si>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</si>
  <si>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</si>
  <si>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</si>
  <si>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</si>
  <si>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</si>
  <si>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</si>
  <si>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</si>
  <si>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</si>
  <si>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</si>
  <si>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</si>
  <si>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</si>
  <si>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</si>
  <si>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</si>
  <si>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</si>
  <si>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</si>
  <si>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</si>
  <si>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</si>
  <si>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</si>
  <si>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</si>
  <si>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</si>
  <si>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</si>
  <si>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</si>
  <si>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</si>
  <si>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</si>
  <si>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</si>
  <si>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</si>
  <si>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</si>
  <si>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</si>
  <si>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</si>
  <si>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</si>
  <si>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</si>
  <si>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</si>
  <si>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</si>
  <si>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</si>
  <si>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</si>
  <si>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</si>
  <si>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</si>
  <si>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</si>
  <si>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</si>
  <si>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</si>
  <si>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</si>
  <si>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</si>
  <si>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</si>
  <si>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</si>
  <si>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</si>
  <si>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</si>
  <si>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</si>
  <si>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</si>
  <si>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</si>
  <si>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</si>
  <si>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</si>
  <si>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</si>
  <si>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</si>
  <si>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</si>
  <si>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</si>
  <si>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</si>
  <si>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</si>
  <si>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</si>
  <si>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</si>
  <si>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</si>
  <si>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</si>
  <si>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</si>
  <si>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</si>
  <si>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</si>
  <si>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</si>
  <si>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</si>
  <si>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</si>
  <si>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</si>
  <si>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</si>
  <si>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</si>
  <si>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</si>
  <si>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</si>
  <si>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</si>
  <si>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</si>
  <si>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</si>
  <si>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</si>
  <si>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</si>
  <si>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</si>
  <si>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</si>
  <si>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</si>
  <si>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</si>
  <si>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</si>
  <si>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</si>
  <si>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</si>
  <si>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</si>
  <si>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</si>
  <si>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</si>
  <si>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</si>
  <si>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</si>
  <si>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</si>
  <si>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</si>
  <si>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</si>
  <si>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</si>
  <si>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</si>
  <si>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</si>
  <si>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</si>
  <si>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</si>
  <si>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</si>
  <si>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</si>
  <si>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</si>
  <si>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</si>
  <si>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</si>
  <si>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</si>
  <si>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</si>
  <si>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</si>
  <si>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</si>
  <si>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</si>
  <si>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</si>
  <si>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</si>
  <si>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</si>
  <si>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</si>
  <si>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</si>
  <si>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</si>
  <si>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</si>
  <si>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</si>
  <si>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</si>
  <si>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</si>
  <si>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</si>
  <si>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</si>
  <si>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</si>
  <si>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</si>
  <si>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</si>
  <si>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</si>
  <si>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</si>
  <si>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</si>
  <si>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</si>
  <si>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</si>
  <si>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</si>
  <si>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</si>
  <si>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</si>
  <si>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</si>
  <si>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</si>
  <si>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</si>
  <si>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</si>
  <si>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</si>
  <si>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</si>
  <si>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</si>
  <si>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</si>
  <si>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</si>
  <si>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</si>
  <si>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</si>
  <si>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</si>
  <si>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</si>
  <si>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</si>
  <si>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</si>
  <si>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</si>
  <si>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</si>
  <si>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</si>
  <si>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</si>
  <si>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</si>
  <si>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</si>
  <si>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</si>
  <si>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</si>
  <si>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</si>
  <si>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</si>
  <si>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</si>
  <si>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</si>
  <si>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</si>
  <si>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</si>
  <si>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</si>
  <si>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</si>
  <si>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</si>
  <si>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</si>
  <si>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</si>
  <si>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</si>
  <si>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</si>
  <si>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</si>
  <si>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</si>
  <si>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</si>
  <si>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</si>
  <si>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</si>
  <si>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</si>
  <si>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</si>
  <si>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</si>
  <si>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</si>
  <si>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</si>
  <si>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</si>
  <si>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</si>
  <si>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</si>
  <si>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</si>
  <si>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</si>
  <si>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</si>
  <si>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</si>
  <si>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</si>
  <si>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</si>
  <si>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</si>
  <si>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</si>
  <si>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</si>
  <si>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</si>
  <si>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</si>
  <si>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</si>
  <si>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</si>
  <si>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</si>
  <si>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</si>
  <si>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</si>
  <si>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</si>
  <si>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</si>
  <si>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</si>
  <si>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</si>
  <si>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</si>
  <si>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</si>
  <si>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</si>
  <si>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</si>
  <si>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</si>
  <si>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</si>
  <si>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</si>
  <si>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</si>
  <si>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</si>
  <si>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</si>
  <si>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</si>
  <si>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</si>
  <si>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</si>
  <si>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</si>
  <si>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</si>
  <si>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</si>
  <si>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</si>
  <si>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</si>
  <si>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</si>
  <si>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</si>
  <si>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</si>
  <si>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</si>
  <si>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</si>
  <si>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</si>
  <si>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</si>
  <si>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</si>
  <si>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</si>
  <si>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</si>
  <si>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</si>
  <si>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</si>
  <si>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</si>
  <si>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</si>
  <si>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</si>
  <si>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</si>
  <si>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</si>
  <si>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</si>
  <si>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</si>
  <si>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</si>
  <si>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</si>
  <si>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</si>
  <si>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</si>
  <si>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</si>
  <si>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</si>
  <si>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</si>
  <si>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</si>
  <si>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</si>
  <si>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</si>
  <si>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</si>
  <si>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</si>
  <si>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</si>
  <si>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</si>
  <si>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</si>
  <si>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</si>
  <si>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</si>
  <si>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</si>
  <si>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</si>
  <si>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</si>
  <si>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</si>
  <si>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</si>
  <si>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</si>
  <si>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</si>
  <si>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</si>
  <si>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</si>
  <si>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</si>
  <si>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</si>
  <si>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</si>
  <si>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</si>
  <si>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</si>
  <si>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</si>
  <si>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</si>
  <si>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</si>
  <si>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</si>
  <si>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</si>
  <si>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</si>
  <si>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</si>
  <si>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</si>
  <si>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</si>
  <si>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</si>
  <si>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</si>
  <si>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</si>
  <si>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</si>
  <si>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</si>
  <si>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</si>
  <si>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</si>
  <si>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</si>
  <si>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</si>
  <si>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</si>
  <si>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</si>
  <si>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</si>
  <si>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</si>
  <si>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</si>
  <si>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</si>
  <si>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</si>
  <si>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</si>
  <si>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</si>
  <si>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</si>
  <si>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</si>
  <si>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</si>
  <si>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</si>
  <si>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</si>
  <si>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</si>
  <si>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</si>
  <si>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</si>
  <si>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</si>
  <si>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</si>
  <si>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</si>
  <si>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</si>
  <si>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</si>
  <si>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</si>
  <si>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</si>
  <si>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</si>
  <si>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</si>
  <si>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</si>
  <si>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</si>
  <si>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</si>
  <si>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</si>
  <si>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</si>
  <si>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</si>
  <si>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</si>
  <si>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</si>
  <si>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</si>
  <si>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</si>
  <si>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</si>
  <si>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</si>
  <si>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</si>
  <si>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</si>
  <si>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</si>
  <si>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</si>
  <si>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</si>
  <si>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</si>
  <si>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</si>
  <si>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</si>
  <si>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</si>
  <si>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</si>
  <si>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</si>
  <si>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</si>
  <si>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</si>
  <si>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</si>
  <si>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</si>
  <si>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</si>
  <si>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</si>
  <si>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</si>
  <si>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</si>
  <si>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</si>
  <si>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</si>
  <si>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</si>
  <si>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</si>
  <si>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</si>
  <si>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</si>
  <si>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</si>
  <si>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</si>
  <si>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</si>
  <si>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</si>
  <si>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</si>
  <si>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</si>
  <si>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</si>
  <si>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</si>
  <si>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</si>
  <si>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</si>
  <si>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</si>
  <si>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</si>
  <si>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</si>
  <si>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</si>
  <si>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</si>
  <si>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</si>
  <si>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</si>
  <si>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</si>
  <si>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</si>
  <si>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</si>
  <si>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</si>
  <si>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</si>
  <si>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</si>
  <si>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</si>
  <si>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</si>
  <si>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</si>
  <si>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</si>
  <si>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</si>
  <si>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</si>
  <si>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</si>
  <si>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</si>
  <si>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</si>
  <si>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</si>
  <si>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</si>
  <si>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</si>
  <si>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</si>
  <si>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</si>
  <si>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</si>
  <si>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</si>
  <si>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</si>
  <si>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</si>
  <si>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</si>
  <si>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</si>
  <si>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</si>
  <si>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</si>
  <si>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</si>
  <si>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</si>
  <si>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</si>
  <si>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</si>
  <si>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</si>
  <si>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</si>
  <si>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</si>
  <si>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</si>
  <si>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</si>
  <si>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</si>
  <si>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</si>
  <si>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</si>
  <si>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</si>
  <si>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</si>
  <si>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</si>
  <si>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</si>
  <si>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</si>
  <si>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</si>
  <si>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</si>
  <si>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</si>
  <si>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</si>
  <si>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</si>
  <si>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</si>
  <si>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</si>
  <si>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</si>
  <si>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</si>
  <si>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</si>
  <si>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</si>
  <si>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</si>
  <si>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</si>
  <si>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</si>
  <si>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</si>
  <si>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</si>
  <si>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</si>
  <si>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</si>
  <si>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</si>
  <si>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</si>
  <si>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</si>
  <si>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</si>
  <si>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</si>
  <si>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</si>
  <si>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</si>
  <si>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</si>
  <si>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</si>
  <si>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</si>
  <si>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</si>
  <si>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</si>
  <si>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</si>
  <si>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</si>
  <si>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</si>
  <si>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</si>
  <si>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</si>
  <si>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</si>
  <si>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</si>
  <si>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</si>
  <si>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</si>
  <si>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</si>
  <si>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</si>
  <si>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</si>
  <si>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</si>
  <si>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</si>
  <si>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</si>
  <si>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</si>
  <si>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</si>
  <si>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</si>
  <si>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</si>
  <si>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</si>
  <si>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</si>
  <si>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</si>
  <si>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</si>
  <si>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</si>
  <si>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</si>
  <si>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</si>
  <si>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</si>
  <si>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</si>
  <si>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</si>
  <si>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</si>
  <si>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</si>
  <si>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</si>
  <si>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</si>
  <si>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</si>
  <si>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</si>
  <si>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</si>
  <si>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</si>
  <si>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</si>
  <si>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</si>
  <si>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</si>
  <si>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</si>
  <si>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</si>
  <si>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</si>
  <si>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</si>
  <si>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</si>
  <si>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</si>
  <si>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</si>
  <si>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</si>
  <si>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</si>
  <si>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</si>
  <si>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</si>
  <si>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</si>
  <si>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</si>
  <si>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</si>
  <si>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</si>
  <si>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</si>
  <si>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</si>
  <si>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</si>
  <si>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</si>
  <si>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</si>
  <si>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</si>
  <si>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</si>
  <si>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</si>
  <si>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</si>
  <si>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</si>
  <si>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</si>
  <si>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</si>
  <si>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</si>
  <si>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</si>
  <si>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</si>
  <si>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</si>
  <si>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</si>
  <si>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</si>
  <si>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</si>
  <si>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</si>
  <si>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</si>
  <si>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</si>
  <si>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</si>
  <si>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</si>
  <si>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</si>
  <si>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</si>
  <si>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</si>
  <si>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</si>
  <si>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</si>
  <si>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</si>
  <si>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</si>
  <si>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</si>
  <si>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</si>
  <si>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</si>
  <si>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</si>
  <si>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</si>
  <si>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</si>
  <si>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</si>
  <si>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</si>
  <si>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</si>
  <si>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</si>
  <si>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</si>
  <si>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</si>
  <si>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</si>
  <si>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</si>
  <si>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</si>
  <si>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</si>
  <si>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</si>
  <si>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</si>
  <si>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</si>
  <si>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</si>
  <si>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</si>
  <si>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</si>
  <si>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</si>
  <si>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</si>
  <si>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</si>
  <si>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</si>
  <si>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</si>
  <si>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</si>
  <si>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</si>
  <si>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</si>
  <si>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</si>
  <si>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</si>
  <si>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</si>
  <si>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</si>
  <si>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</si>
  <si>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</si>
  <si>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</si>
  <si>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</si>
  <si>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</si>
  <si>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</si>
  <si>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</si>
  <si>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</si>
  <si>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</si>
  <si>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</si>
  <si>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</si>
  <si>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</si>
  <si>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</si>
  <si>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</si>
  <si>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</si>
  <si>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</si>
  <si>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</si>
  <si>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</si>
  <si>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</si>
  <si>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</si>
  <si>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</si>
  <si>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</si>
  <si>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</si>
  <si>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</si>
  <si>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</si>
  <si>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</si>
  <si>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</si>
  <si>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</si>
  <si>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</si>
  <si>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</si>
  <si>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</si>
  <si>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</si>
  <si>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</si>
  <si>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</si>
  <si>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</si>
  <si>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</si>
  <si>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</si>
  <si>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</si>
  <si>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</si>
  <si>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</si>
  <si>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</si>
  <si>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</si>
  <si>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</si>
  <si>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</si>
  <si>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</si>
  <si>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</si>
  <si>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</si>
  <si>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</si>
  <si>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</si>
  <si>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</si>
  <si>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</si>
  <si>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</si>
  <si>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</si>
  <si>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</si>
  <si>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</si>
  <si>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</si>
  <si>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</si>
  <si>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</si>
  <si>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</si>
  <si>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</si>
  <si>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</si>
  <si>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</si>
  <si>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</si>
  <si>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</si>
  <si>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</si>
  <si>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</si>
  <si>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</si>
  <si>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</si>
  <si>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</si>
  <si>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</si>
  <si>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</si>
  <si>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</si>
  <si>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</si>
  <si>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</si>
  <si>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</si>
  <si>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</si>
  <si>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</si>
  <si>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</si>
  <si>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</si>
  <si>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</si>
  <si>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</si>
  <si>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</si>
  <si>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</si>
  <si>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</si>
  <si>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</si>
  <si>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</si>
  <si>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</si>
  <si>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</si>
  <si>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</si>
  <si>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</si>
  <si>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</si>
  <si>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</si>
  <si>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</si>
  <si>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</si>
  <si>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</si>
  <si>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</si>
  <si>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</si>
  <si>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</si>
  <si>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</si>
  <si>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</si>
  <si>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</si>
  <si>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</si>
  <si>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</si>
  <si>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</si>
  <si>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</si>
  <si>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</si>
  <si>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</si>
  <si>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</si>
  <si>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</si>
  <si>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</si>
  <si>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</si>
  <si>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</si>
  <si>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</si>
  <si>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</si>
  <si>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</si>
  <si>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</si>
  <si>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</si>
  <si>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</si>
  <si>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</si>
  <si>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</si>
  <si>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</si>
  <si>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</si>
  <si>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</si>
  <si>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</si>
  <si>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</si>
  <si>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</si>
  <si>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</si>
  <si>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</si>
  <si>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</si>
  <si>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</si>
  <si>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</si>
  <si>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</si>
  <si>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</si>
  <si>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</si>
  <si>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</si>
  <si>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</si>
  <si>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</si>
  <si>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</si>
  <si>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</si>
  <si>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</si>
  <si>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</si>
  <si>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</si>
  <si>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</si>
  <si>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</si>
  <si>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</si>
  <si>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</si>
  <si>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</si>
  <si>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</si>
  <si>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</si>
  <si>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</si>
  <si>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</si>
  <si>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</si>
  <si>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</si>
  <si>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</si>
  <si>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</si>
  <si>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</si>
  <si>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</si>
  <si>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</si>
  <si>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</si>
  <si>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</si>
  <si>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</si>
  <si>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</si>
  <si>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</si>
  <si>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</si>
  <si>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</si>
  <si>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</si>
  <si>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</si>
  <si>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</si>
  <si>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</si>
  <si>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</si>
  <si>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</si>
  <si>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</si>
  <si>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</si>
  <si>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</si>
  <si>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</si>
  <si>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</si>
  <si>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</si>
  <si>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</si>
  <si>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</si>
  <si>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</si>
  <si>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</si>
  <si>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</si>
  <si>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</si>
  <si>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</si>
  <si>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</si>
  <si>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</si>
  <si>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</si>
  <si>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</si>
  <si>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</si>
  <si>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</si>
  <si>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</si>
  <si>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</si>
  <si>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</si>
  <si>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</si>
  <si>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</si>
  <si>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</si>
  <si>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</si>
  <si>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</si>
  <si>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</si>
  <si>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</si>
  <si>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</si>
  <si>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</si>
  <si>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</si>
  <si>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</si>
  <si>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</si>
  <si>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</si>
  <si>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</si>
  <si>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</si>
  <si>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</si>
  <si>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</si>
  <si>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</si>
  <si>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</si>
  <si>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</si>
  <si>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</si>
  <si>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</si>
  <si>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</si>
  <si>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</si>
  <si>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</si>
  <si>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</si>
  <si>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</si>
  <si>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</si>
  <si>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</si>
  <si>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</si>
  <si>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</si>
  <si>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</si>
  <si>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</si>
  <si>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</si>
  <si>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</si>
  <si>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</si>
  <si>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</si>
  <si>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</si>
  <si>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</si>
  <si>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</si>
  <si>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</si>
  <si>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</si>
  <si>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</si>
  <si>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</si>
  <si>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</si>
  <si>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</si>
  <si>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</si>
  <si>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</si>
  <si>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</si>
  <si>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</si>
  <si>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</si>
  <si>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</si>
  <si>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</si>
  <si>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</si>
  <si>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</si>
  <si>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</si>
  <si>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</si>
  <si>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</si>
  <si>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</si>
  <si>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</si>
  <si>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</si>
  <si>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</si>
  <si>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</si>
  <si>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</si>
  <si>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</si>
  <si>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</si>
  <si>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</si>
  <si>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</si>
  <si>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</si>
  <si>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</si>
  <si>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</si>
  <si>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</si>
  <si>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</si>
  <si>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</si>
  <si>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</si>
  <si>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</si>
  <si>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</si>
  <si>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</si>
  <si>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</si>
  <si>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</si>
  <si>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</si>
  <si>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</si>
  <si>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</si>
  <si>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</si>
  <si>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</si>
  <si>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</si>
  <si>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</si>
  <si>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</si>
  <si>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</si>
  <si>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</si>
  <si>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</si>
  <si>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</si>
  <si>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</si>
  <si>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</si>
  <si>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</si>
  <si>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</si>
  <si>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</si>
  <si>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</si>
  <si>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</si>
  <si>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</si>
  <si>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</si>
  <si>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</si>
  <si>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</si>
  <si>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</si>
  <si>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</si>
  <si>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</si>
  <si>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</si>
  <si>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</si>
  <si>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</si>
  <si>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</si>
  <si>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</si>
  <si>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</si>
  <si>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</si>
  <si>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</si>
  <si>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</si>
  <si>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</si>
  <si>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</si>
  <si>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</si>
  <si>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</si>
  <si>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</si>
  <si>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</si>
  <si>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</si>
  <si>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</si>
  <si>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</si>
  <si>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</si>
  <si>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</si>
  <si>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</si>
  <si>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</si>
  <si>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</si>
  <si>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</si>
  <si>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</si>
  <si>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</si>
  <si>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</si>
  <si>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</si>
  <si>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</si>
  <si>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</si>
  <si>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</si>
  <si>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</si>
  <si>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</si>
  <si>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</si>
  <si>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</si>
  <si>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</si>
  <si>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</si>
  <si>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</si>
  <si>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</si>
  <si>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</si>
  <si>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</si>
  <si>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</si>
  <si>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</si>
  <si>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</si>
  <si>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</si>
  <si>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</si>
  <si>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</si>
  <si>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</si>
  <si>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</si>
  <si>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</si>
  <si>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</si>
  <si>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</si>
  <si>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</si>
  <si>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</si>
  <si>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</si>
  <si>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</si>
  <si>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</si>
  <si>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</si>
  <si>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</si>
  <si>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</si>
  <si>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</si>
  <si>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</si>
  <si>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</si>
  <si>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</si>
  <si>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</si>
  <si>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</si>
  <si>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</si>
  <si>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</si>
  <si>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</si>
  <si>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</si>
  <si>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</si>
  <si>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</si>
  <si>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</si>
  <si>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</si>
  <si>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</si>
  <si>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</si>
  <si>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</si>
  <si>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</si>
  <si>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</si>
  <si>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</si>
  <si>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</si>
  <si>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</si>
  <si>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</si>
  <si>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</si>
  <si>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</si>
  <si>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</si>
  <si>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</si>
  <si>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</si>
  <si>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</si>
  <si>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</si>
  <si>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</si>
  <si>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</si>
  <si>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</si>
  <si>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</si>
  <si>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</si>
  <si>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</si>
  <si>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</si>
  <si>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</si>
  <si>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</si>
  <si>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</si>
  <si>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</si>
  <si>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</si>
  <si>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</si>
  <si>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</si>
  <si>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</si>
  <si>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</si>
  <si>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</si>
  <si>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</si>
  <si>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</si>
  <si>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</si>
  <si>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</si>
  <si>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</si>
  <si>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</si>
  <si>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</si>
  <si>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</si>
  <si>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</si>
  <si>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</si>
  <si>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</si>
  <si>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</si>
  <si>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</si>
  <si>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</si>
  <si>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</si>
  <si>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</si>
  <si>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</si>
  <si>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</si>
  <si>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</si>
  <si>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</si>
  <si>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</si>
  <si>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</si>
  <si>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</si>
  <si>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</si>
  <si>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</si>
  <si>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</si>
  <si>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</si>
  <si>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</si>
  <si>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</si>
  <si>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</si>
  <si>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</si>
  <si>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</si>
  <si>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</si>
  <si>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</si>
  <si>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</si>
  <si>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</si>
  <si>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</si>
  <si>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</si>
  <si>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</si>
  <si>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</si>
  <si>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</si>
  <si>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</si>
  <si>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</si>
  <si>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</si>
  <si>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</si>
  <si>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</si>
  <si>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</si>
  <si>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</si>
  <si>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</si>
  <si>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</si>
  <si>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</si>
  <si>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</si>
  <si>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</si>
  <si>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</si>
  <si>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</si>
  <si>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</si>
  <si>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</si>
  <si>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</si>
  <si>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</si>
  <si>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</si>
  <si>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</si>
  <si>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</si>
  <si>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</si>
  <si>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</si>
  <si>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</si>
  <si>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</si>
  <si>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</si>
  <si>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</si>
  <si>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</si>
  <si>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</si>
  <si>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</si>
  <si>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</si>
  <si>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</si>
  <si>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</si>
  <si>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</si>
  <si>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</si>
  <si>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</si>
  <si>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</si>
  <si>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</si>
  <si>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</si>
  <si>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</si>
  <si>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</si>
  <si>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</si>
  <si>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</si>
  <si>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</si>
  <si>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</si>
  <si>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</si>
  <si>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</si>
  <si>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</si>
  <si>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</si>
  <si>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</si>
  <si>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</si>
  <si>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</si>
  <si>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</si>
  <si>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</si>
  <si>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</si>
  <si>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</si>
  <si>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</si>
  <si>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</si>
  <si>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</si>
  <si>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</si>
  <si>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</si>
  <si>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</si>
  <si>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</si>
  <si>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</si>
  <si>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</si>
  <si>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</si>
  <si>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</si>
  <si>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</si>
  <si>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</si>
  <si>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</si>
  <si>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</si>
  <si>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</si>
  <si>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</si>
  <si>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</si>
  <si>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</si>
  <si>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</si>
  <si>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</si>
  <si>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</si>
  <si>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</si>
  <si>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</si>
  <si>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</si>
  <si>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</si>
  <si>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</si>
  <si>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</si>
  <si>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</si>
  <si>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</si>
  <si>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</si>
  <si>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</si>
  <si>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</si>
  <si>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</si>
  <si>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</si>
  <si>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</si>
  <si>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</si>
  <si>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</si>
  <si>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</si>
  <si>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</si>
  <si>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</si>
  <si>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</si>
  <si>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</si>
  <si>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</si>
  <si>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</si>
  <si>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</si>
  <si>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</si>
  <si>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</si>
  <si>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</si>
  <si>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</si>
  <si>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</si>
  <si>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</si>
  <si>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</si>
  <si>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</si>
  <si>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</si>
  <si>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</si>
  <si>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</si>
  <si>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</si>
  <si>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</si>
  <si>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</si>
  <si>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</si>
  <si>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</si>
  <si>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</si>
  <si>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</si>
  <si>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</si>
  <si>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</si>
  <si>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</si>
  <si>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</si>
  <si>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</si>
  <si>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</si>
  <si>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</si>
  <si>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</si>
  <si>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</si>
  <si>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</si>
  <si>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</si>
  <si>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</si>
  <si>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</si>
  <si>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</si>
  <si>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</si>
  <si>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</si>
  <si>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</si>
  <si>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</si>
  <si>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</si>
  <si>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</si>
  <si>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</si>
  <si>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</si>
  <si>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</si>
  <si>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</si>
  <si>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</si>
  <si>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</si>
  <si>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</si>
  <si>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</si>
  <si>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</si>
  <si>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</si>
  <si>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</si>
  <si>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</si>
  <si>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</si>
  <si>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</si>
  <si>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</si>
  <si>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</si>
  <si>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</si>
  <si>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</si>
  <si>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</si>
  <si>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</si>
  <si>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</si>
  <si>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</si>
  <si>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</si>
  <si>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</si>
  <si>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</si>
  <si>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</si>
  <si>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</si>
  <si>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</si>
  <si>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</si>
  <si>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</si>
  <si>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</si>
  <si>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</si>
  <si>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</si>
  <si>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</si>
  <si>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</si>
  <si>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</si>
  <si>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</si>
  <si>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</si>
  <si>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</si>
  <si>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</si>
  <si>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</si>
  <si>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</si>
  <si>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</si>
  <si>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</si>
  <si>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</si>
  <si>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</si>
  <si>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</si>
  <si>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</si>
  <si>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</si>
  <si>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</si>
  <si>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</si>
  <si>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</si>
  <si>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</si>
  <si>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</si>
  <si>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</si>
  <si>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</si>
  <si>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</si>
  <si>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</si>
  <si>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</si>
  <si>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</si>
  <si>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</si>
  <si>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</si>
  <si>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</si>
  <si>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</si>
  <si>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</si>
  <si>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</si>
  <si>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</si>
  <si>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</si>
  <si>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</si>
  <si>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</si>
  <si>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</si>
  <si>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</si>
  <si>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</si>
  <si>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</si>
  <si>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</si>
  <si>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</si>
  <si>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</si>
  <si>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</si>
  <si>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</si>
  <si>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</si>
  <si>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</si>
  <si>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</si>
  <si>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</si>
  <si>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</si>
  <si>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</si>
  <si>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</si>
  <si>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</si>
  <si>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</si>
  <si>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</si>
  <si>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</si>
  <si>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</si>
  <si>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</si>
  <si>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</si>
  <si>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</si>
  <si>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</si>
  <si>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</si>
  <si>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</si>
  <si>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</si>
  <si>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</si>
  <si>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</si>
  <si>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</si>
  <si>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</si>
  <si>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</si>
  <si>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</si>
  <si>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</si>
  <si>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</si>
  <si>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</si>
  <si>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</si>
  <si>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</si>
  <si>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</si>
  <si>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</si>
  <si>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</si>
  <si>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</si>
  <si>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</si>
  <si>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</si>
  <si>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</si>
  <si>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</si>
  <si>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</si>
  <si>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</si>
  <si>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</si>
  <si>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</si>
  <si>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</si>
  <si>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</si>
  <si>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</si>
  <si>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</si>
  <si>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</si>
  <si>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</si>
  <si>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</si>
  <si>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</si>
  <si>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</si>
  <si>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</si>
  <si>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</si>
  <si>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</si>
  <si>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</si>
  <si>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</si>
  <si>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</si>
  <si>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</si>
  <si>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</si>
  <si>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</si>
  <si>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</si>
  <si>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</si>
  <si>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</si>
  <si>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</si>
  <si>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</si>
  <si>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</si>
  <si>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</si>
  <si>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</si>
  <si>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</si>
  <si>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</si>
  <si>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</si>
  <si>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</si>
  <si>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</si>
  <si>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</si>
  <si>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</si>
  <si>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</si>
  <si>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</si>
  <si>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</si>
  <si>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</si>
  <si>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</si>
  <si>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</si>
  <si>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</si>
  <si>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</si>
  <si>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</si>
  <si>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</si>
  <si>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</si>
  <si>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</si>
  <si>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</si>
  <si>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</si>
  <si>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</si>
  <si>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</si>
  <si>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</si>
  <si>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</si>
  <si>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</si>
  <si>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</si>
  <si>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</si>
  <si>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</si>
  <si>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</si>
  <si>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</si>
  <si>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</si>
  <si>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</si>
  <si>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</si>
  <si>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</si>
  <si>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</si>
  <si>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</si>
  <si>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</si>
  <si>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</si>
  <si>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</si>
  <si>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</si>
  <si>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</si>
  <si>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</si>
  <si>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</si>
  <si>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</si>
  <si>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</si>
  <si>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</si>
  <si>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</si>
  <si>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</si>
  <si>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</si>
  <si>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</si>
  <si>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</si>
  <si>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</si>
  <si>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</si>
  <si>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</si>
  <si>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</si>
  <si>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</si>
  <si>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</si>
  <si>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</si>
  <si>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</si>
  <si>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</si>
  <si>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</si>
  <si>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</si>
  <si>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</si>
  <si>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</si>
  <si>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</si>
  <si>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</si>
  <si>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</si>
  <si>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</si>
  <si>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</si>
  <si>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</si>
  <si>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</si>
  <si>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</si>
  <si>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</si>
  <si>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</si>
  <si>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</si>
  <si>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</si>
  <si>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</si>
  <si>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</si>
  <si>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</si>
  <si>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</si>
  <si>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</si>
  <si>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</si>
  <si>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</si>
  <si>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</si>
  <si>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</si>
  <si>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</si>
  <si>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</si>
  <si>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</si>
  <si>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</si>
  <si>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</si>
  <si>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</si>
  <si>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</si>
  <si>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</si>
  <si>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</si>
  <si>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</si>
  <si>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</si>
  <si>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</si>
  <si>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</si>
  <si>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</si>
  <si>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</si>
  <si>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</si>
  <si>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</si>
  <si>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</si>
  <si>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</si>
  <si>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</si>
  <si>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</si>
  <si>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</si>
  <si>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</si>
  <si>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</si>
  <si>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</si>
  <si>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</si>
  <si>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</si>
  <si>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</si>
  <si>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</si>
  <si>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</si>
  <si>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</si>
  <si>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</si>
  <si>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</si>
  <si>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</si>
  <si>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</si>
  <si>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</si>
  <si>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</si>
  <si>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</si>
  <si>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</si>
  <si>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</si>
  <si>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</si>
  <si>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</si>
  <si>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</si>
  <si>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</si>
  <si>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</si>
  <si>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</si>
  <si>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</si>
  <si>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</si>
  <si>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</si>
  <si>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</si>
  <si>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</si>
  <si>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</si>
  <si>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</si>
  <si>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</si>
  <si>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</si>
  <si>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</si>
  <si>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</si>
  <si>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</si>
  <si>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</si>
  <si>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</si>
  <si>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</si>
  <si>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</si>
  <si>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</si>
  <si>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</si>
  <si>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</si>
  <si>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</si>
  <si>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</si>
  <si>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</si>
  <si>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</si>
  <si>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</si>
  <si>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</si>
  <si>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</si>
  <si>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</si>
  <si>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</si>
  <si>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</si>
  <si>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</si>
  <si>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</si>
  <si>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</si>
  <si>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</si>
  <si>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</si>
  <si>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</si>
  <si>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</si>
  <si>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</si>
  <si>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</si>
  <si>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</si>
  <si>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</si>
  <si>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</si>
  <si>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</si>
  <si>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</si>
  <si>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</si>
  <si>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</si>
  <si>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</si>
  <si>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</si>
  <si>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</si>
  <si>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</si>
  <si>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</si>
  <si>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</si>
  <si>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</si>
  <si>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</si>
  <si>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</si>
  <si>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</si>
  <si>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</si>
  <si>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</si>
  <si>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</si>
  <si>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</si>
  <si>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</si>
  <si>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</si>
  <si>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</si>
  <si>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</si>
  <si>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</si>
  <si>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</si>
  <si>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</si>
  <si>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</si>
  <si>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</si>
  <si>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</si>
  <si>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</si>
  <si>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</si>
  <si>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</si>
  <si>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</si>
  <si>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</si>
  <si>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</si>
  <si>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</si>
  <si>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</si>
  <si>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</si>
  <si>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</si>
  <si>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</si>
  <si>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</si>
  <si>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</si>
  <si>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</si>
  <si>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</si>
  <si>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</si>
  <si>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</si>
  <si>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</si>
  <si>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</si>
  <si>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</si>
  <si>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</si>
  <si>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</si>
  <si>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</si>
  <si>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</si>
  <si>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</si>
  <si>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</si>
  <si>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</si>
  <si>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</si>
  <si>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</si>
  <si>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</si>
  <si>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</si>
  <si>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</si>
  <si>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</si>
  <si>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</si>
  <si>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</si>
  <si>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</si>
  <si>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</si>
  <si>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</si>
  <si>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</si>
  <si>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</si>
  <si>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</si>
  <si>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</si>
  <si>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</si>
  <si>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</si>
  <si>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</si>
  <si>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</si>
  <si>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</si>
  <si>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</si>
  <si>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</si>
  <si>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</si>
  <si>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</si>
  <si>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</si>
  <si>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</si>
  <si>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</si>
  <si>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</si>
  <si>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</si>
  <si>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</si>
  <si>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</si>
  <si>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</si>
  <si>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</si>
  <si>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</si>
  <si>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</si>
  <si>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</si>
  <si>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</si>
  <si>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</si>
  <si>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</si>
  <si>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</si>
  <si>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</si>
  <si>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</si>
  <si>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</si>
  <si>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</si>
  <si>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</si>
  <si>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</si>
  <si>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</si>
  <si>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</si>
  <si>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</si>
  <si>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</si>
  <si>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</si>
  <si>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</si>
  <si>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</si>
  <si>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</si>
  <si>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</si>
  <si>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</si>
  <si>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</si>
  <si>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</si>
  <si>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</si>
  <si>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</si>
  <si>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</si>
  <si>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</si>
  <si>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</si>
  <si>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</si>
  <si>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</si>
  <si>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</si>
  <si>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</si>
  <si>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</si>
  <si>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</si>
  <si>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</si>
  <si>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</si>
  <si>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</si>
  <si>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</si>
  <si>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</si>
  <si>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</si>
  <si>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</si>
  <si>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</si>
  <si>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</si>
  <si>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</si>
  <si>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</si>
  <si>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</si>
  <si>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</si>
  <si>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</si>
  <si>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</si>
  <si>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</si>
  <si>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</si>
  <si>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</si>
  <si>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</si>
  <si>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</si>
  <si>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</si>
  <si>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</si>
  <si>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</si>
  <si>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</si>
  <si>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</si>
  <si>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</si>
  <si>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</si>
  <si>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</si>
  <si>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</si>
  <si>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</si>
  <si>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</si>
  <si>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</si>
  <si>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</si>
  <si>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</si>
  <si>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</si>
  <si>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</si>
  <si>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</si>
  <si>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</si>
  <si>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</si>
  <si>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</si>
  <si>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</si>
  <si>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</si>
  <si>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</si>
  <si>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</si>
  <si>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</si>
  <si>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</si>
  <si>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</si>
  <si>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</si>
  <si>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</si>
  <si>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</si>
  <si>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</si>
  <si>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</si>
  <si>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</si>
  <si>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</si>
  <si>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</si>
  <si>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</si>
  <si>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</si>
  <si>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</si>
  <si>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</si>
  <si>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</si>
  <si>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</si>
  <si>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</si>
  <si>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</si>
  <si>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</si>
  <si>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</si>
  <si>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</si>
  <si>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</si>
  <si>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</si>
  <si>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</si>
  <si>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</si>
  <si>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</si>
  <si>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</si>
  <si>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</si>
  <si>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</si>
  <si>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</si>
  <si>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</si>
  <si>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</si>
  <si>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</si>
  <si>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</si>
  <si>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</si>
  <si>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</si>
  <si>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</si>
  <si>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</si>
  <si>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</si>
  <si>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</si>
  <si>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</si>
  <si>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</si>
  <si>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</si>
  <si>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</si>
  <si>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</si>
  <si>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</si>
  <si>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</si>
  <si>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</si>
  <si>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</si>
  <si>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</si>
  <si>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</si>
  <si>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</si>
  <si>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</si>
  <si>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</si>
  <si>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</si>
  <si>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</si>
  <si>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</si>
  <si>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</si>
  <si>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</si>
  <si>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</si>
  <si>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</si>
  <si>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</si>
  <si>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</si>
  <si>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</si>
  <si>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</si>
  <si>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</si>
  <si>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</si>
  <si>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</si>
  <si>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</si>
  <si>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</si>
  <si>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</si>
  <si>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</si>
  <si>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</si>
  <si>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</si>
  <si>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</si>
  <si>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</si>
  <si>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</si>
  <si>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</si>
  <si>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</si>
  <si>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</si>
  <si>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</si>
  <si>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</si>
  <si>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</si>
  <si>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</si>
  <si>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</si>
  <si>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</si>
  <si>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</si>
  <si>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</si>
  <si>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</si>
  <si>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</si>
  <si>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</si>
  <si>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</si>
  <si>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</si>
  <si>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</si>
  <si>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</si>
  <si>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</si>
  <si>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</si>
  <si>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</si>
  <si>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</si>
  <si>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</si>
  <si>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</si>
  <si>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</si>
  <si>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</si>
  <si>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</si>
  <si>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</si>
  <si>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</si>
  <si>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</si>
  <si>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</si>
  <si>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</si>
  <si>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</si>
  <si>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</si>
  <si>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</si>
  <si>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</si>
  <si>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</si>
  <si>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</si>
  <si>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</si>
  <si>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</si>
  <si>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</si>
  <si>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</si>
  <si>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</si>
  <si>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</si>
  <si>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</si>
  <si>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</si>
  <si>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</si>
  <si>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</si>
  <si>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</si>
  <si>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</si>
  <si>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</si>
  <si>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</si>
  <si>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</si>
  <si>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</si>
  <si>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</si>
  <si>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</si>
  <si>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</si>
  <si>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</si>
  <si>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</si>
  <si>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</si>
  <si>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</si>
  <si>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</si>
  <si>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</si>
  <si>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</si>
  <si>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</si>
  <si>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</si>
  <si>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</si>
  <si>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</si>
  <si>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</si>
  <si>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</si>
  <si>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</si>
  <si>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</si>
  <si>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</si>
  <si>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</si>
  <si>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</si>
  <si>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</si>
  <si>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</si>
  <si>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</si>
  <si>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</si>
  <si>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</si>
  <si>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</si>
  <si>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</si>
  <si>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</si>
  <si>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</si>
  <si>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</si>
  <si>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</si>
  <si>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</si>
  <si>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</si>
  <si>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</si>
  <si>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</si>
  <si>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</si>
  <si>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</si>
  <si>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</si>
  <si>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</si>
  <si>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</si>
  <si>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</si>
  <si>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</si>
  <si>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</si>
  <si>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</si>
  <si>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</si>
  <si>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</si>
  <si>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</si>
  <si>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</si>
  <si>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</si>
  <si>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</si>
  <si>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</si>
  <si>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</si>
  <si>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</si>
  <si>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</si>
  <si>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</si>
  <si>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</si>
  <si>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</si>
  <si>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</si>
  <si>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</si>
  <si>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</si>
  <si>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</si>
  <si>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</si>
  <si>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</si>
  <si>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</si>
  <si>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</si>
  <si>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</si>
  <si>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</si>
  <si>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</si>
  <si>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</si>
  <si>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</si>
  <si>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</si>
  <si>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</si>
  <si>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</si>
  <si>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</si>
  <si>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</si>
  <si>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</si>
  <si>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</si>
  <si>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</si>
  <si>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</si>
  <si>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</si>
  <si>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</si>
  <si>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</si>
  <si>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</si>
  <si>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</si>
  <si>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</si>
  <si>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</si>
  <si>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</si>
  <si>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</si>
  <si>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</si>
  <si>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</si>
  <si>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</si>
  <si>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</si>
  <si>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</si>
  <si>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</si>
  <si>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</si>
  <si>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</si>
  <si>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</si>
  <si>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</si>
  <si>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</si>
  <si>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</si>
  <si>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</si>
  <si>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</si>
  <si>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</si>
  <si>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</si>
  <si>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</si>
  <si>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</si>
  <si>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</si>
  <si>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</si>
  <si>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</si>
  <si>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</si>
  <si>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</si>
  <si>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</si>
  <si>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</si>
  <si>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</si>
  <si>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</si>
  <si>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</si>
  <si>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</si>
  <si>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</si>
  <si>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</si>
  <si>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</si>
  <si>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</si>
  <si>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</si>
  <si>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</si>
  <si>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</si>
  <si>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</si>
  <si>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</si>
  <si>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</si>
  <si>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</si>
  <si>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</si>
  <si>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</si>
  <si>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</si>
  <si>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</si>
  <si>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</si>
  <si>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</si>
  <si>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</si>
  <si>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</si>
  <si>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</si>
  <si>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</si>
  <si>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</si>
  <si>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</si>
  <si>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</si>
  <si>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</si>
  <si>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</si>
  <si>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</si>
  <si>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</si>
  <si>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</si>
  <si>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</si>
  <si>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</si>
  <si>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</si>
  <si>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</si>
  <si>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</si>
  <si>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</si>
  <si>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</si>
  <si>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</si>
  <si>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</si>
  <si>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</si>
  <si>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</si>
  <si>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</si>
  <si>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</si>
  <si>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</si>
  <si>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</si>
  <si>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</si>
  <si>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</si>
  <si>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</si>
  <si>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</si>
  <si>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</si>
  <si>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</si>
  <si>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</si>
  <si>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</si>
  <si>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</si>
  <si>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</si>
  <si>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</si>
  <si>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</si>
  <si>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</si>
  <si>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</si>
  <si>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</si>
  <si>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</si>
  <si>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</si>
  <si>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</si>
  <si>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</si>
  <si>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</si>
  <si>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</si>
  <si>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</si>
  <si>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</si>
  <si>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</si>
  <si>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</si>
  <si>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</si>
  <si>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</si>
  <si>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</si>
  <si>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</si>
  <si>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</si>
  <si>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</si>
  <si>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</si>
  <si>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</si>
  <si>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</si>
  <si>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</si>
  <si>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</si>
  <si>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</si>
  <si>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</si>
  <si>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</si>
  <si>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</si>
  <si>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</si>
  <si>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</si>
  <si>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</si>
  <si>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</si>
  <si>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</si>
  <si>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</si>
  <si>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</si>
  <si>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</si>
  <si>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</si>
  <si>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</si>
  <si>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</si>
  <si>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</si>
  <si>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</si>
  <si>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</si>
  <si>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</si>
  <si>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</si>
  <si>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</si>
  <si>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</si>
  <si>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</si>
  <si>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</si>
  <si>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</si>
  <si>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</si>
  <si>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</si>
  <si>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</si>
  <si>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</si>
  <si>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</si>
  <si>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</si>
  <si>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</si>
  <si>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</si>
  <si>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</si>
  <si>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</si>
  <si>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</si>
  <si>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</si>
  <si>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</si>
  <si>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</si>
  <si>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</si>
  <si>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</si>
  <si>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</si>
  <si>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</si>
  <si>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</si>
  <si>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</si>
  <si>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</si>
  <si>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</si>
  <si>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</si>
  <si>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</si>
  <si>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</si>
  <si>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</si>
  <si>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</si>
  <si>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</si>
  <si>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</si>
  <si>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</si>
  <si>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</si>
  <si>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</si>
  <si>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</si>
  <si>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</si>
  <si>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</si>
  <si>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</si>
  <si>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</si>
  <si>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</si>
  <si>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</si>
  <si>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</si>
  <si>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</si>
  <si>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</si>
  <si>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</si>
  <si>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</si>
  <si>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</si>
  <si>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</si>
  <si>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</si>
  <si>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</si>
  <si>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</si>
  <si>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</si>
  <si>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</si>
  <si>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</si>
  <si>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</si>
  <si>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</si>
  <si>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</si>
  <si>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</si>
  <si>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</si>
  <si>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</si>
  <si>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</si>
  <si>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</si>
  <si>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</si>
  <si>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</si>
  <si>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</si>
  <si>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</si>
  <si>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</si>
  <si>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</si>
  <si>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</si>
  <si>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</si>
  <si>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</si>
  <si>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</si>
  <si>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</si>
  <si>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</si>
  <si>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</si>
  <si>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</si>
  <si>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</si>
  <si>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</si>
  <si>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</si>
  <si>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</si>
  <si>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</si>
  <si>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</si>
  <si>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</si>
  <si>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</si>
  <si>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</si>
  <si>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</si>
  <si>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</si>
  <si>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</si>
  <si>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</si>
  <si>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</si>
  <si>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</si>
  <si>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</si>
  <si>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</si>
  <si>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</si>
  <si>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</si>
  <si>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</si>
  <si>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</si>
  <si>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</si>
  <si>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</si>
  <si>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</si>
  <si>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</si>
  <si>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</si>
  <si>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</si>
  <si>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</si>
  <si>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</si>
  <si>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</si>
  <si>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</si>
  <si>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</si>
  <si>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</si>
  <si>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</si>
  <si>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</si>
  <si>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</si>
  <si>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</si>
  <si>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</si>
  <si>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</si>
  <si>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</si>
  <si>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</si>
  <si>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</si>
  <si>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</si>
  <si>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</si>
  <si>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</si>
  <si>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</si>
  <si>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</si>
  <si>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</si>
  <si>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</si>
  <si>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</si>
  <si>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</si>
  <si>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</si>
  <si>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</si>
  <si>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</si>
  <si>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</si>
  <si>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</si>
  <si>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</si>
  <si>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</si>
  <si>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</si>
  <si>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</si>
  <si>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</si>
  <si>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</si>
  <si>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</si>
  <si>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</si>
  <si>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</si>
  <si>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</si>
  <si>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</si>
  <si>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</si>
  <si>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</si>
  <si>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</si>
  <si>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</si>
  <si>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</si>
  <si>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</si>
  <si>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</si>
  <si>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</si>
  <si>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</si>
  <si>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</si>
  <si>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</si>
  <si>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</si>
  <si>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</si>
  <si>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</si>
  <si>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</si>
  <si>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</si>
  <si>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</si>
  <si>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</si>
  <si>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</si>
  <si>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</si>
  <si>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</si>
  <si>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</si>
  <si>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</si>
  <si>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</si>
  <si>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</si>
  <si>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</si>
  <si>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</si>
  <si>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</si>
  <si>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</si>
  <si>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</si>
  <si>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</si>
  <si>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</si>
  <si>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</si>
  <si>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</si>
  <si>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</si>
  <si>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</si>
  <si>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</si>
  <si>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</si>
  <si>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</si>
  <si>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</si>
  <si>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</si>
  <si>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</si>
  <si>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</si>
  <si>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</si>
  <si>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</si>
  <si>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</si>
  <si>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</si>
  <si>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</si>
  <si>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</si>
  <si>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</si>
  <si>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</si>
  <si>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</si>
  <si>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</si>
  <si>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</si>
  <si>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</si>
  <si>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</si>
  <si>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</si>
  <si>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</si>
  <si>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</si>
  <si>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</si>
  <si>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</si>
  <si>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</si>
  <si>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</si>
  <si>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</si>
  <si>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</si>
  <si>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</si>
  <si>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</si>
  <si>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</si>
  <si>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</si>
  <si>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</si>
  <si>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</si>
  <si>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</si>
  <si>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</si>
  <si>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</si>
  <si>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</si>
  <si>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</si>
  <si>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</si>
  <si>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</si>
  <si>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</si>
  <si>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</si>
  <si>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</si>
  <si>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</si>
  <si>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</si>
  <si>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</si>
  <si>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</si>
  <si>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</si>
  <si>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</si>
  <si>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</si>
  <si>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</si>
  <si>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</si>
  <si>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</si>
  <si>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</si>
  <si>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</si>
  <si>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</si>
  <si>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</si>
  <si>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</si>
  <si>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</si>
  <si>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</si>
  <si>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</si>
  <si>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</si>
  <si>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</si>
  <si>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</si>
  <si>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</si>
  <si>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</si>
  <si>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</si>
  <si>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</si>
  <si>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</si>
  <si>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</si>
  <si>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</si>
  <si>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</si>
  <si>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</si>
  <si>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</si>
  <si>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</si>
  <si>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</si>
  <si>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</si>
  <si>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</si>
  <si>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</si>
  <si>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</si>
  <si>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</si>
  <si>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</si>
  <si>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</si>
  <si>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</si>
  <si>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</si>
  <si>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</si>
  <si>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</si>
  <si>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</si>
  <si>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</si>
  <si>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</si>
  <si>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</si>
  <si>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</si>
  <si>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</si>
  <si>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</si>
  <si>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</si>
  <si>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</si>
  <si>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</si>
  <si>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</si>
  <si>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</si>
  <si>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</si>
  <si>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</si>
  <si>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</si>
  <si>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</si>
  <si>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</si>
  <si>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</si>
  <si>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</si>
  <si>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</si>
  <si>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</si>
  <si>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</si>
  <si>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</si>
  <si>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</si>
  <si>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</si>
  <si>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</si>
  <si>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</si>
  <si>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</si>
  <si>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</si>
  <si>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</si>
  <si>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</si>
  <si>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</si>
  <si>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</si>
  <si>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</si>
  <si>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</si>
  <si>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</si>
  <si>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</si>
  <si>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</si>
  <si>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</si>
  <si>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</si>
  <si>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</si>
  <si>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</si>
  <si>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</si>
  <si>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</si>
  <si>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</si>
  <si>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</si>
  <si>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</si>
  <si>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</si>
  <si>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</si>
  <si>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</si>
  <si>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</si>
  <si>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</si>
  <si>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</si>
  <si>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</si>
  <si>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</si>
  <si>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</si>
  <si>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</si>
  <si>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</si>
  <si>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</si>
  <si>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</si>
  <si>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</si>
  <si>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</si>
  <si>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</si>
  <si>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</si>
  <si>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</si>
  <si>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</si>
  <si>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</si>
  <si>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</si>
  <si>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</si>
  <si>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</si>
  <si>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</si>
  <si>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</si>
  <si>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</si>
  <si>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</si>
  <si>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</si>
  <si>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</si>
  <si>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</si>
  <si>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</si>
  <si>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</si>
  <si>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</si>
  <si>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</si>
  <si>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</si>
  <si>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</si>
  <si>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</si>
  <si>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</si>
  <si>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</si>
  <si>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</si>
  <si>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</si>
  <si>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</si>
  <si>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</si>
  <si>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</si>
  <si>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</si>
  <si>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</si>
  <si>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</si>
  <si>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</si>
  <si>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</si>
  <si>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</si>
  <si>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</si>
  <si>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</si>
  <si>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</si>
  <si>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</si>
  <si>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</si>
  <si>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</si>
  <si>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</si>
  <si>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</si>
  <si>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</si>
  <si>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</si>
  <si>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</si>
  <si>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</si>
  <si>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</si>
  <si>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</si>
  <si>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</si>
  <si>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</si>
  <si>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</si>
  <si>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</si>
  <si>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</si>
  <si>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</si>
  <si>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</si>
  <si>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</si>
  <si>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</si>
  <si>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</si>
  <si>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</si>
  <si>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</si>
  <si>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</si>
  <si>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</si>
  <si>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</si>
  <si>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</si>
  <si>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</si>
  <si>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</si>
  <si>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</si>
  <si>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</si>
  <si>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</si>
  <si>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</si>
  <si>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</si>
  <si>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</si>
  <si>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</si>
  <si>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</si>
  <si>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</si>
  <si>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</si>
  <si>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</si>
  <si>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</si>
  <si>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</si>
  <si>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</si>
  <si>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</si>
  <si>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</si>
  <si>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</si>
  <si>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</si>
  <si>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</si>
  <si>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</si>
  <si>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</si>
  <si>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</si>
  <si>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</si>
  <si>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</si>
  <si>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</si>
  <si>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</si>
  <si>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</si>
  <si>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</si>
  <si>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</si>
  <si>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</si>
  <si>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</si>
  <si>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</si>
  <si>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</si>
  <si>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</si>
  <si>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</si>
  <si>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</si>
  <si>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</si>
  <si>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</si>
  <si>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</si>
  <si>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</si>
  <si>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</si>
  <si>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</si>
  <si>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</si>
  <si>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</si>
  <si>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</si>
  <si>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</si>
  <si>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</si>
  <si>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</si>
  <si>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</si>
  <si>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</si>
  <si>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</si>
  <si>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</si>
  <si>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</si>
  <si>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</si>
  <si>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</si>
  <si>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</si>
  <si>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</si>
  <si>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</si>
  <si>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</si>
  <si>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</si>
  <si>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</si>
  <si>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</si>
  <si>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</si>
  <si>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</si>
  <si>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</si>
  <si>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</si>
  <si>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</si>
  <si>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</si>
  <si>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</si>
  <si>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</si>
  <si>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</si>
  <si>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</si>
  <si>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</si>
  <si>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</si>
  <si>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</si>
  <si>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</si>
  <si>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</si>
  <si>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</si>
  <si>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</si>
  <si>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</si>
  <si>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</si>
  <si>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</si>
  <si>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</si>
  <si>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</si>
  <si>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</si>
  <si>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</si>
  <si>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</si>
  <si>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</si>
  <si>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</si>
  <si>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</si>
  <si>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</si>
  <si>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</si>
  <si>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</si>
  <si>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</si>
  <si>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</si>
  <si>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</si>
  <si>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</si>
  <si>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</si>
  <si>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</si>
  <si>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</si>
  <si>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</si>
  <si>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</si>
  <si>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</si>
  <si>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</si>
  <si>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</si>
  <si>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</si>
  <si>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</si>
  <si>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</si>
  <si>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</si>
  <si>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</si>
  <si>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</si>
  <si>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</si>
  <si>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</si>
  <si>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</si>
  <si>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</si>
  <si>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</si>
  <si>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</si>
  <si>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</si>
  <si>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</si>
  <si>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</si>
  <si>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</si>
  <si>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</si>
  <si>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</si>
  <si>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</si>
  <si>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</si>
  <si>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</si>
  <si>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</si>
  <si>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</si>
  <si>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</si>
  <si>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</si>
  <si>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</si>
  <si>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</si>
  <si>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</si>
  <si>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</si>
  <si>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</si>
  <si>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</si>
  <si>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</si>
  <si>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</si>
  <si>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</si>
  <si>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</si>
  <si>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</si>
  <si>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</si>
  <si>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</si>
  <si>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</si>
  <si>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</si>
  <si>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</si>
  <si>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</si>
  <si>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</si>
  <si>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</si>
  <si>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</si>
  <si>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</si>
  <si>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</si>
  <si>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</si>
  <si>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</si>
  <si>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</si>
  <si>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</si>
  <si>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</si>
  <si>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</si>
  <si>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</si>
  <si>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</si>
  <si>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</si>
  <si>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</si>
  <si>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</si>
  <si>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</si>
  <si>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</si>
  <si>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</si>
  <si>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</si>
  <si>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</si>
  <si>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</si>
  <si>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</si>
  <si>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</si>
  <si>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</si>
  <si>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</si>
  <si>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</si>
  <si>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</si>
  <si>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</si>
  <si>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</si>
  <si>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</si>
  <si>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</si>
  <si>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</si>
  <si>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</si>
  <si>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</si>
  <si>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</si>
  <si>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</si>
  <si>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</si>
  <si>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</si>
  <si>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</si>
  <si>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</si>
  <si>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</si>
  <si>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</si>
  <si>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</si>
  <si>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</si>
  <si>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</si>
  <si>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</si>
  <si>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</si>
  <si>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</si>
  <si>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</si>
  <si>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</si>
  <si>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</si>
  <si>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</si>
  <si>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</si>
  <si>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</si>
  <si>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</si>
  <si>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</si>
  <si>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</si>
  <si>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</si>
  <si>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</si>
  <si>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</si>
  <si>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</si>
  <si>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</si>
  <si>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</si>
  <si>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</si>
  <si>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</si>
  <si>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</si>
  <si>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</si>
  <si>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</si>
  <si>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</si>
  <si>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</si>
  <si>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</si>
  <si>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</si>
  <si>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</si>
  <si>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</si>
  <si>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</si>
  <si>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</si>
  <si>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</si>
  <si>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</si>
  <si>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</si>
  <si>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</si>
  <si>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</si>
  <si>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</si>
  <si>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</si>
  <si>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</si>
  <si>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</si>
  <si>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</si>
  <si>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</si>
  <si>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</si>
  <si>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</si>
  <si>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</si>
  <si>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</si>
  <si>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</si>
  <si>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</si>
  <si>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</si>
  <si>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</si>
  <si>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</si>
  <si>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</si>
  <si>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</si>
  <si>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</si>
  <si>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</si>
  <si>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</si>
  <si>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</si>
  <si>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</si>
  <si>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</si>
  <si>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</si>
  <si>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</si>
  <si>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</si>
  <si>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</si>
  <si>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</si>
  <si>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</si>
  <si>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</si>
  <si>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</si>
  <si>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</si>
  <si>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</si>
  <si>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</si>
  <si>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</si>
  <si>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</si>
  <si>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</si>
  <si>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</si>
  <si>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</si>
  <si>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</si>
  <si>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</si>
  <si>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</si>
  <si>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</si>
  <si>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</si>
  <si>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</si>
  <si>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</si>
  <si>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</si>
  <si>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</si>
  <si>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</si>
  <si>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</si>
  <si>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</si>
  <si>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</si>
  <si>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</si>
  <si>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</si>
  <si>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</si>
  <si>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</si>
  <si>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</si>
  <si>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</si>
  <si>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</si>
  <si>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</si>
  <si>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</si>
  <si>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</si>
  <si>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</si>
  <si>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</si>
  <si>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</si>
  <si>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</si>
  <si>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</si>
  <si>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</si>
  <si>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</si>
  <si>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</si>
  <si>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</si>
  <si>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</si>
  <si>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</si>
  <si>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</si>
  <si>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</si>
  <si>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</si>
  <si>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</si>
  <si>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</si>
  <si>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</si>
  <si>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</si>
  <si>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</si>
  <si>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</si>
  <si>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</si>
  <si>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</si>
  <si>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</si>
  <si>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</si>
  <si>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</si>
  <si>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</si>
  <si>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</si>
  <si>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</si>
  <si>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</si>
  <si>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</si>
  <si>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</si>
  <si>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</si>
  <si>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</si>
  <si>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</si>
  <si>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</si>
  <si>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</si>
  <si>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</si>
  <si>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</si>
  <si>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</si>
  <si>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</si>
  <si>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</si>
  <si>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</si>
  <si>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</si>
  <si>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</si>
  <si>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</si>
  <si>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</si>
  <si>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</si>
  <si>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</si>
  <si>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</si>
  <si>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</si>
  <si>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</si>
  <si>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</si>
  <si>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</si>
  <si>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</si>
  <si>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</si>
  <si>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</si>
  <si>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</si>
  <si>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</si>
  <si>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</si>
  <si>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</si>
  <si>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</si>
  <si>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</si>
  <si>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</si>
  <si>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</si>
  <si>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</si>
  <si>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</si>
  <si>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</si>
  <si>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</si>
  <si>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</si>
  <si>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</si>
  <si>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</si>
  <si>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</si>
  <si>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</si>
  <si>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</si>
  <si>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</si>
  <si>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</si>
  <si>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</si>
  <si>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</si>
  <si>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</si>
  <si>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</si>
  <si>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</si>
  <si>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</si>
  <si>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</si>
  <si>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</si>
  <si>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</si>
  <si>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</si>
  <si>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</si>
  <si>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</si>
  <si>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</si>
  <si>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</si>
  <si>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</si>
  <si>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</si>
  <si>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</si>
  <si>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</si>
  <si>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</si>
  <si>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</si>
  <si>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</si>
  <si>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</si>
  <si>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</si>
  <si>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</si>
  <si>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</si>
  <si>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</si>
  <si>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</si>
  <si>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</si>
  <si>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</si>
  <si>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</si>
  <si>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</si>
  <si>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</si>
  <si>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</si>
  <si>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</si>
  <si>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</si>
  <si>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</si>
  <si>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</si>
  <si>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</si>
  <si>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</si>
  <si>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</si>
  <si>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</si>
  <si>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</si>
  <si>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</si>
  <si>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</si>
  <si>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</si>
  <si>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</si>
  <si>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</si>
  <si>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</si>
  <si>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</si>
  <si>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</si>
  <si>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</si>
  <si>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</si>
  <si>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</si>
  <si>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</si>
  <si>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</si>
  <si>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</si>
  <si>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</si>
  <si>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</si>
  <si>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</si>
  <si>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</si>
  <si>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</si>
  <si>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</si>
  <si>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</si>
  <si>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</si>
  <si>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</si>
  <si>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</si>
  <si>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</si>
  <si>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</si>
  <si>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</si>
  <si>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</si>
  <si>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</si>
  <si>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</si>
  <si>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</si>
  <si>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</si>
  <si>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</si>
  <si>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</si>
  <si>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</si>
  <si>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</si>
  <si>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</si>
  <si>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</si>
  <si>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</si>
  <si>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</si>
  <si>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</si>
  <si>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</si>
  <si>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</si>
  <si>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</si>
  <si>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</si>
  <si>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</si>
  <si>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</si>
  <si>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</si>
  <si>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</si>
  <si>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</si>
  <si>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</si>
  <si>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</si>
  <si>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</si>
  <si>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</si>
  <si>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</si>
  <si>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</si>
  <si>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</si>
  <si>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</si>
  <si>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</si>
  <si>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</si>
  <si>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</si>
  <si>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</si>
  <si>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</si>
  <si>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</si>
  <si>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</si>
  <si>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</si>
  <si>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</si>
  <si>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</si>
  <si>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</si>
  <si>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</si>
  <si>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</si>
  <si>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</si>
  <si>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</si>
  <si>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</si>
  <si>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</si>
  <si>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</si>
  <si>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</si>
  <si>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</si>
  <si>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</si>
  <si>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</si>
  <si>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</si>
  <si>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</si>
  <si>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</si>
  <si>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</si>
  <si>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</si>
  <si>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</si>
  <si>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</si>
  <si>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</si>
  <si>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</si>
  <si>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</si>
  <si>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</si>
  <si>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</si>
  <si>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</si>
  <si>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</si>
  <si>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</si>
  <si>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</si>
  <si>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</si>
  <si>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</si>
  <si>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</si>
  <si>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</si>
  <si>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</si>
  <si>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</si>
  <si>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</si>
  <si>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</si>
  <si>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</si>
  <si>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</si>
  <si>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</si>
  <si>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</si>
  <si>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</si>
  <si>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</si>
  <si>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</si>
  <si>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</si>
  <si>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</si>
  <si>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</si>
  <si>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</si>
  <si>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</si>
  <si>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</si>
  <si>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</si>
  <si>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</si>
  <si>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</si>
  <si>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</si>
  <si>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</si>
  <si>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</si>
  <si>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</si>
  <si>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</si>
  <si>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</si>
  <si>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</si>
  <si>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</si>
  <si>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</si>
  <si>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</si>
  <si>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</si>
  <si>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</si>
  <si>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</si>
  <si>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</si>
  <si>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</si>
  <si>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</si>
  <si>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</si>
  <si>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</si>
  <si>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</si>
  <si>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</si>
  <si>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</si>
  <si>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</si>
  <si>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</si>
  <si>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</si>
  <si>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</si>
  <si>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</si>
  <si>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</si>
  <si>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</si>
  <si>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</si>
  <si>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</si>
  <si>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</si>
  <si>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</si>
  <si>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</si>
  <si>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</si>
  <si>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</si>
  <si>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</si>
  <si>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</si>
  <si>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</si>
  <si>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</si>
  <si>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</si>
  <si>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</si>
  <si>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</si>
  <si>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</si>
  <si>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</si>
  <si>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</si>
  <si>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</si>
  <si>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</si>
  <si>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</si>
  <si>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</si>
  <si>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</si>
  <si>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</si>
  <si>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</si>
  <si>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</si>
  <si>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</si>
  <si>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</si>
  <si>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</si>
  <si>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</si>
  <si>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</si>
  <si>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</si>
  <si>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</si>
  <si>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</si>
  <si>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</si>
  <si>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</si>
  <si>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</si>
  <si>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</si>
  <si>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</si>
  <si>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</si>
  <si>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</si>
  <si>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</si>
  <si>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</si>
  <si>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</si>
  <si>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</si>
  <si>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</si>
  <si>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</si>
  <si>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</si>
  <si>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</si>
  <si>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</si>
  <si>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</si>
  <si>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</si>
  <si>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</si>
  <si>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</si>
  <si>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</si>
  <si>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</si>
  <si>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</si>
  <si>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</si>
  <si>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</si>
  <si>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</si>
  <si>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</si>
  <si>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</si>
  <si>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</si>
  <si>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</si>
  <si>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</si>
  <si>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</si>
  <si>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</si>
  <si>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</si>
  <si>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</si>
  <si>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</si>
  <si>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</si>
  <si>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</si>
  <si>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</si>
  <si>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</si>
  <si>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</si>
  <si>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</si>
  <si>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</si>
  <si>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</si>
  <si>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</si>
  <si>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</si>
  <si>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</si>
  <si>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</si>
  <si>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</si>
  <si>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</si>
  <si>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</si>
  <si>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</si>
  <si>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</si>
  <si>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</si>
  <si>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</si>
  <si>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</si>
  <si>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</si>
  <si>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</si>
  <si>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</si>
  <si>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</si>
  <si>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</si>
  <si>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</si>
  <si>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</si>
  <si>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</si>
  <si>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</si>
  <si>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</si>
  <si>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</si>
  <si>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</si>
  <si>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</si>
  <si>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</si>
  <si>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</si>
  <si>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</si>
  <si>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</si>
  <si>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</si>
  <si>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</si>
  <si>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</si>
  <si>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</si>
  <si>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</si>
  <si>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</si>
  <si>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</si>
  <si>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</si>
  <si>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</si>
  <si>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</si>
  <si>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</si>
  <si>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</si>
  <si>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</si>
  <si>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</si>
  <si>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</si>
  <si>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</si>
  <si>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</si>
  <si>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</si>
  <si>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</si>
  <si>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</si>
  <si>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</si>
  <si>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</si>
  <si>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</si>
  <si>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</si>
  <si>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</si>
  <si>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</si>
  <si>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</si>
  <si>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</si>
  <si>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</si>
  <si>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</si>
  <si>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</si>
  <si>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</si>
  <si>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</si>
  <si>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</si>
  <si>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</si>
  <si>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</si>
  <si>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</si>
  <si>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</si>
  <si>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</si>
  <si>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</si>
  <si>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</si>
  <si>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</si>
  <si>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</si>
  <si>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</si>
  <si>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</si>
  <si>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</si>
  <si>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</si>
  <si>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</si>
  <si>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</si>
  <si>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</si>
  <si>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</si>
  <si>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</si>
  <si>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</si>
  <si>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</si>
  <si>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</si>
  <si>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</si>
  <si>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</si>
  <si>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</si>
  <si>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</si>
  <si>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</si>
  <si>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</si>
  <si>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</si>
  <si>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</si>
  <si>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</si>
  <si>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</si>
  <si>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</si>
  <si>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</si>
  <si>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</si>
  <si>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</si>
  <si>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</si>
  <si>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</si>
  <si>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</si>
  <si>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</si>
  <si>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</si>
  <si>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</si>
  <si>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</si>
  <si>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</si>
  <si>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</si>
  <si>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</si>
  <si>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</si>
  <si>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</si>
  <si>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</si>
  <si>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</si>
  <si>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</si>
  <si>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</si>
  <si>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</si>
  <si>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</si>
  <si>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</si>
  <si>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</si>
  <si>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</si>
  <si>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</si>
  <si>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</si>
  <si>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</si>
  <si>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</si>
  <si>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</si>
  <si>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</si>
  <si>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</si>
  <si>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</si>
  <si>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</si>
  <si>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</si>
  <si>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</si>
  <si>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</si>
  <si>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</si>
  <si>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</si>
  <si>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</si>
  <si>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</si>
  <si>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</si>
  <si>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</si>
  <si>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</si>
  <si>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</si>
  <si>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</si>
  <si>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</si>
  <si>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</si>
  <si>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</si>
  <si>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</si>
  <si>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</si>
  <si>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</si>
  <si>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</si>
  <si>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</si>
  <si>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</si>
  <si>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</si>
  <si>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</si>
  <si>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</si>
  <si>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</si>
  <si>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</si>
  <si>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</si>
  <si>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</si>
  <si>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</si>
  <si>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</si>
  <si>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</si>
  <si>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</si>
  <si>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</si>
  <si>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</si>
  <si>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</si>
  <si>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</si>
  <si>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</si>
  <si>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</si>
  <si>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</si>
  <si>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</si>
  <si>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</si>
  <si>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</si>
  <si>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</si>
  <si>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</si>
  <si>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</si>
  <si>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</si>
  <si>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</si>
  <si>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</si>
  <si>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</si>
  <si>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</si>
  <si>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</si>
  <si>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</si>
  <si>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</si>
  <si>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</si>
  <si>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</si>
  <si>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</si>
  <si>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</si>
  <si>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</si>
  <si>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</si>
  <si>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</si>
  <si>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</si>
  <si>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</si>
  <si>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</si>
  <si>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</si>
  <si>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</si>
  <si>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</si>
  <si>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</si>
  <si>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</si>
  <si>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</si>
  <si>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</si>
  <si>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</si>
  <si>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</si>
  <si>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</si>
  <si>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</si>
  <si>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</si>
  <si>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</si>
  <si>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</si>
  <si>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</si>
  <si>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</si>
  <si>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</si>
  <si>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</si>
  <si>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</si>
  <si>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</si>
  <si>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</si>
  <si>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</si>
  <si>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</si>
  <si>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</si>
  <si>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</si>
  <si>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</si>
  <si>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</si>
  <si>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</si>
  <si>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</si>
  <si>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</si>
  <si>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</si>
  <si>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</si>
  <si>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</si>
  <si>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</si>
  <si>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</si>
  <si>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</si>
  <si>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</si>
  <si>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</si>
  <si>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</si>
  <si>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</si>
  <si>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</si>
  <si>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</si>
  <si>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</si>
  <si>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</si>
  <si>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</si>
  <si>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</si>
  <si>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</si>
  <si>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</si>
  <si>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</si>
  <si>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</si>
  <si>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</si>
  <si>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</si>
  <si>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</si>
  <si>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</si>
  <si>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</si>
  <si>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</si>
  <si>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</si>
  <si>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</si>
  <si>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</si>
  <si>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</si>
  <si>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</si>
  <si>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</si>
  <si>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</si>
  <si>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</si>
  <si>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</si>
  <si>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</si>
  <si>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</si>
  <si>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</si>
  <si>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</si>
  <si>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</si>
  <si>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</si>
  <si>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</si>
  <si>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</si>
  <si>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</si>
  <si>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</si>
  <si>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</si>
  <si>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</si>
  <si>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</si>
  <si>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</si>
  <si>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</si>
  <si>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</si>
  <si>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</si>
  <si>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</si>
  <si>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</si>
  <si>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</si>
  <si>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</si>
  <si>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</si>
  <si>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</si>
  <si>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</si>
  <si>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</si>
  <si>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</si>
  <si>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</si>
  <si>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</si>
  <si>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</si>
  <si>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</si>
  <si>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</si>
  <si>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</si>
  <si>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</si>
  <si>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</si>
  <si>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</si>
  <si>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</si>
  <si>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</si>
  <si>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</si>
  <si>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</si>
  <si>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</si>
  <si>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</si>
  <si>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</si>
  <si>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</si>
  <si>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</si>
  <si>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</si>
  <si>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</si>
  <si>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</si>
  <si>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</si>
  <si>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</si>
  <si>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</si>
  <si>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</si>
  <si>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</si>
  <si>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</si>
  <si>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</si>
  <si>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</si>
  <si>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</si>
  <si>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</si>
  <si>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</si>
  <si>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</si>
  <si>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</si>
  <si>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</si>
  <si>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</si>
  <si>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</si>
  <si>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</si>
  <si>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</si>
  <si>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</si>
  <si>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</si>
  <si>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</si>
  <si>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</si>
  <si>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</si>
  <si>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</si>
  <si>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</si>
  <si>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</si>
  <si>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</si>
  <si>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</si>
  <si>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</si>
  <si>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</si>
  <si>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</si>
  <si>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</si>
  <si>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</si>
  <si>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</si>
  <si>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</si>
  <si>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</si>
  <si>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</si>
  <si>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</si>
  <si>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</si>
  <si>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</si>
  <si>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</si>
  <si>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</si>
  <si>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</si>
  <si>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</si>
  <si>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</si>
  <si>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</si>
  <si>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</si>
  <si>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</si>
  <si>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</si>
  <si>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</si>
  <si>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</si>
  <si>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</si>
  <si>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</si>
  <si>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</si>
  <si>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</si>
  <si>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</si>
  <si>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</si>
  <si>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</si>
  <si>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</si>
  <si>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</si>
  <si>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</si>
  <si>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</si>
  <si>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</si>
  <si>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</si>
  <si>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</si>
  <si>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</si>
  <si>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</si>
  <si>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</si>
  <si>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</si>
  <si>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</si>
  <si>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</si>
  <si>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</si>
  <si>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</si>
  <si>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</si>
  <si>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</si>
  <si>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</si>
  <si>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</si>
  <si>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</si>
  <si>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</si>
  <si>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</si>
  <si>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</si>
  <si>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</si>
  <si>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</si>
  <si>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</si>
  <si>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</si>
  <si>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</si>
  <si>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</si>
  <si>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</si>
  <si>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</si>
  <si>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</si>
  <si>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</si>
  <si>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</si>
  <si>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</si>
  <si>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</si>
  <si>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</si>
  <si>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</si>
  <si>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</si>
  <si>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</si>
  <si>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</si>
  <si>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</si>
  <si>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</si>
  <si>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</si>
  <si>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</si>
  <si>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</si>
  <si>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</si>
  <si>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</si>
  <si>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</si>
  <si>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</si>
  <si>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</si>
  <si>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</si>
  <si>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</si>
  <si>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</si>
  <si>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</si>
  <si>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</si>
  <si>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</si>
  <si>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</si>
  <si>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</si>
  <si>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</si>
  <si>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</si>
  <si>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</si>
  <si>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</si>
  <si>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</si>
  <si>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</si>
  <si>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</si>
  <si>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</si>
  <si>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</si>
  <si>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</si>
  <si>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</si>
  <si>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</si>
  <si>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</si>
  <si>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</si>
  <si>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</si>
  <si>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</si>
  <si>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</si>
  <si>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</si>
  <si>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</si>
  <si>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</si>
  <si>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</si>
  <si>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</si>
  <si>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</si>
  <si>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</si>
  <si>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</si>
  <si>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</si>
  <si>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</si>
  <si>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</si>
  <si>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</si>
  <si>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</si>
  <si>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</si>
  <si>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</si>
  <si>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</si>
  <si>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</si>
  <si>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</si>
  <si>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</si>
  <si>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</si>
  <si>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</si>
  <si>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</si>
  <si>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</si>
  <si>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</si>
  <si>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</si>
  <si>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</si>
  <si>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</si>
  <si>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</si>
  <si>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</si>
  <si>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</si>
  <si>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</si>
  <si>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</si>
  <si>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</si>
  <si>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</si>
  <si>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</si>
  <si>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</si>
  <si>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</si>
  <si>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</si>
  <si>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</si>
  <si>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</si>
  <si>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</si>
  <si>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</si>
  <si>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</si>
  <si>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</si>
  <si>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</si>
  <si>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</si>
  <si>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</si>
  <si>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</si>
  <si>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</si>
  <si>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</si>
  <si>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</si>
  <si>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</si>
  <si>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</si>
  <si>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</si>
  <si>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</si>
  <si>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</si>
  <si>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</si>
  <si>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</si>
  <si>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</si>
  <si>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</si>
  <si>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</si>
  <si>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</si>
  <si>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</si>
  <si>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</si>
  <si>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</si>
  <si>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</si>
  <si>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</si>
  <si>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</si>
  <si>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</si>
  <si>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</si>
  <si>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</si>
  <si>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</si>
  <si>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</si>
  <si>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</si>
  <si>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</si>
  <si>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</si>
  <si>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</si>
  <si>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</si>
  <si>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</si>
  <si>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</si>
  <si>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</si>
  <si>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</si>
  <si>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</si>
  <si>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</si>
  <si>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</si>
  <si>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</si>
  <si>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</si>
  <si>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</si>
  <si>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</si>
  <si>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</si>
  <si>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</si>
  <si>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</si>
  <si>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</si>
  <si>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</si>
  <si>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</si>
  <si>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</si>
  <si>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</si>
  <si>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</si>
  <si>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</si>
  <si>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</si>
  <si>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</si>
  <si>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</si>
  <si>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</si>
  <si>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</si>
  <si>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</si>
  <si>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</si>
  <si>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</si>
  <si>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</si>
  <si>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</si>
  <si>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</si>
  <si>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</si>
  <si>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</si>
  <si>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</si>
  <si>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</si>
  <si>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</si>
  <si>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</si>
  <si>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</si>
  <si>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</si>
  <si>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</si>
  <si>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</si>
  <si>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</si>
  <si>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</si>
  <si>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</si>
  <si>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</si>
  <si>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</si>
  <si>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</si>
  <si>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</si>
  <si>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</si>
  <si>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</si>
  <si>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</si>
  <si>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</si>
  <si>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</si>
  <si>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</si>
  <si>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</si>
  <si>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</si>
  <si>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</si>
  <si>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</si>
  <si>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</si>
  <si>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</si>
  <si>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</si>
  <si>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</si>
  <si>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</si>
  <si>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</si>
  <si>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</si>
  <si>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</si>
  <si>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</si>
  <si>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</si>
  <si>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</si>
  <si>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</si>
  <si>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</si>
  <si>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</si>
  <si>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</si>
  <si>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</si>
  <si>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</si>
  <si>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</si>
  <si>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</si>
  <si>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</si>
  <si>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</si>
  <si>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</si>
  <si>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</si>
  <si>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</si>
  <si>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</si>
  <si>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</si>
  <si>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</si>
  <si>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</si>
  <si>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</si>
  <si>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</si>
  <si>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</si>
  <si>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</si>
  <si>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</si>
  <si>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</si>
  <si>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</si>
  <si>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</si>
  <si>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</si>
  <si>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</si>
  <si>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</si>
  <si>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</si>
  <si>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</si>
  <si>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</si>
  <si>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</si>
  <si>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</si>
  <si>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</si>
  <si>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</si>
  <si>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</si>
  <si>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</si>
  <si>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</si>
  <si>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</si>
  <si>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</si>
  <si>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</si>
  <si>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</si>
  <si>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</si>
  <si>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</si>
  <si>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</si>
  <si>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</si>
  <si>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</si>
  <si>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</si>
  <si>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</si>
  <si>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</si>
  <si>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</si>
  <si>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</si>
  <si>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</si>
  <si>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</si>
  <si>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</si>
  <si>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</si>
  <si>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</si>
  <si>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</si>
  <si>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</si>
  <si>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</si>
  <si>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</si>
  <si>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</si>
  <si>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</si>
  <si>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</si>
  <si>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</si>
  <si>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</si>
  <si>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</si>
  <si>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</si>
  <si>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</si>
  <si>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</si>
  <si>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</si>
  <si>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</si>
  <si>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</si>
  <si>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</si>
  <si>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</si>
  <si>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</si>
  <si>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</si>
  <si>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</si>
  <si>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</si>
  <si>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</si>
  <si>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</si>
  <si>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</si>
  <si>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</si>
  <si>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</si>
  <si>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</si>
  <si>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</si>
  <si>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</si>
  <si>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</si>
  <si>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</si>
  <si>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</si>
  <si>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</si>
  <si>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</si>
  <si>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</si>
  <si>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</si>
  <si>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</si>
  <si>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</si>
  <si>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</si>
  <si>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</si>
  <si>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</si>
  <si>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</si>
  <si>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</si>
  <si>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</si>
  <si>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</si>
  <si>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</si>
  <si>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</si>
  <si>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</si>
  <si>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</si>
  <si>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</si>
  <si>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</si>
  <si>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</si>
  <si>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</si>
  <si>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</si>
  <si>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</si>
  <si>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</si>
  <si>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</si>
  <si>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</si>
  <si>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</si>
  <si>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</si>
  <si>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</si>
  <si>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</si>
  <si>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</si>
  <si>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</si>
  <si>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</si>
  <si>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</si>
  <si>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</si>
  <si>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</si>
  <si>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</si>
  <si>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</si>
  <si>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</si>
  <si>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</si>
  <si>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</si>
  <si>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</si>
  <si>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</si>
  <si>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</si>
  <si>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</si>
  <si>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</si>
  <si>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</si>
  <si>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</si>
  <si>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</si>
  <si>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</si>
  <si>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</si>
  <si>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</si>
  <si>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</si>
  <si>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</si>
  <si>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</si>
  <si>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</si>
  <si>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</si>
  <si>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</si>
  <si>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</si>
  <si>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</si>
  <si>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</si>
  <si>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</si>
  <si>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</si>
  <si>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</si>
  <si>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</si>
  <si>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</si>
  <si>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</si>
  <si>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</si>
  <si>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</si>
  <si>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</si>
  <si>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</si>
  <si>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</si>
  <si>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</si>
  <si>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</si>
  <si>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</si>
  <si>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</si>
  <si>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</si>
  <si>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</si>
  <si>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</si>
  <si>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</si>
  <si>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</si>
  <si>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</si>
  <si>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</si>
  <si>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</si>
  <si>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</si>
  <si>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</si>
  <si>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</si>
  <si>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</si>
  <si>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</si>
  <si>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</si>
  <si>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</si>
  <si>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</si>
  <si>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</si>
  <si>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</si>
  <si>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</si>
  <si>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</si>
  <si>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</si>
  <si>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</si>
  <si>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</si>
  <si>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</si>
  <si>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</si>
  <si>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</si>
  <si>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</si>
  <si>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</si>
  <si>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</si>
  <si>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</si>
  <si>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</si>
  <si>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</si>
  <si>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</si>
  <si>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</si>
  <si>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</si>
  <si>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</si>
  <si>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</si>
  <si>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</si>
  <si>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</si>
  <si>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</si>
  <si>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</si>
  <si>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</si>
  <si>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</si>
  <si>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</si>
  <si>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</si>
  <si>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</si>
  <si>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</si>
  <si>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</si>
  <si>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</si>
  <si>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</si>
  <si>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</si>
  <si>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</si>
  <si>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</si>
  <si>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</si>
  <si>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</si>
  <si>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</si>
  <si>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</si>
  <si>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</si>
  <si>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</si>
  <si>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</si>
  <si>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</si>
  <si>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</si>
  <si>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</si>
  <si>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</si>
  <si>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</si>
  <si>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</si>
  <si>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</si>
  <si>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</si>
  <si>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</si>
  <si>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</si>
  <si>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</si>
  <si>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</si>
  <si>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</si>
  <si>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</si>
  <si>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</si>
  <si>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</si>
  <si>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</si>
  <si>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</si>
  <si>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</si>
  <si>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</si>
  <si>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</si>
  <si>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</si>
  <si>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</si>
  <si>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</si>
  <si>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</si>
  <si>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</si>
  <si>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</si>
  <si>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</si>
  <si>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</si>
  <si>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</si>
  <si>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</si>
  <si>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</si>
  <si>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</si>
  <si>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</si>
  <si>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</si>
  <si>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</si>
  <si>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</si>
  <si>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</si>
  <si>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</si>
  <si>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</si>
  <si>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</si>
  <si>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</si>
  <si>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</si>
  <si>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</si>
  <si>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</si>
  <si>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</si>
  <si>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</si>
  <si>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</si>
  <si>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</si>
  <si>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</si>
  <si>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</si>
  <si>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</si>
  <si>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</si>
  <si>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</si>
  <si>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</si>
  <si>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</si>
  <si>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</si>
  <si>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</si>
  <si>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</si>
  <si>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</si>
  <si>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</si>
  <si>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</si>
  <si>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</si>
  <si>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</si>
  <si>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</si>
  <si>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</si>
  <si>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</si>
  <si>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</si>
  <si>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</si>
  <si>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</si>
  <si>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</si>
  <si>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</si>
  <si>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</si>
  <si>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</si>
  <si>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</si>
  <si>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</si>
  <si>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</si>
  <si>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</si>
  <si>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</si>
  <si>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</si>
  <si>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</si>
  <si>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</si>
  <si>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</si>
  <si>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</si>
  <si>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</si>
  <si>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</si>
  <si>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</si>
  <si>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</si>
  <si>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</si>
  <si>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</si>
  <si>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</si>
  <si>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</si>
  <si>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</si>
  <si>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</si>
  <si>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</si>
  <si>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</si>
  <si>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</si>
  <si>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</si>
  <si>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</si>
  <si>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</si>
  <si>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</si>
  <si>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</si>
  <si>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</si>
  <si>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</si>
  <si>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</si>
  <si>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</si>
  <si>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</si>
  <si>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</si>
  <si>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</si>
  <si>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</si>
  <si>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</si>
  <si>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</si>
  <si>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</si>
  <si>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</si>
  <si>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</si>
  <si>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</si>
  <si>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</si>
  <si>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</si>
  <si>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</si>
  <si>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</si>
  <si>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</si>
  <si>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</si>
  <si>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</si>
  <si>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</si>
  <si>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</si>
  <si>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</si>
  <si>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</si>
  <si>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</si>
  <si>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</si>
  <si>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</si>
  <si>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</si>
  <si>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</si>
  <si>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</si>
  <si>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</si>
  <si>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</si>
  <si>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</si>
  <si>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</si>
  <si>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</si>
  <si>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</si>
  <si>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</si>
  <si>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</si>
  <si>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</si>
  <si>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</si>
  <si>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</si>
  <si>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</si>
  <si>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</si>
  <si>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</si>
  <si>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</si>
  <si>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</si>
  <si>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</si>
  <si>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</si>
  <si>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</si>
  <si>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</si>
  <si>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</si>
  <si>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</si>
  <si>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</si>
  <si>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</si>
  <si>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</si>
  <si>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</si>
  <si>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</si>
  <si>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</si>
  <si>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</si>
  <si>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</si>
  <si>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</si>
  <si>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</si>
  <si>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</si>
  <si>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</si>
  <si>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</si>
  <si>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</si>
  <si>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</si>
  <si>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</si>
  <si>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</si>
  <si>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</si>
  <si>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</si>
  <si>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</si>
  <si>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</si>
  <si>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</si>
  <si>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</si>
  <si>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</si>
  <si>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</si>
  <si>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</si>
  <si>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</si>
  <si>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</si>
  <si>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</si>
  <si>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</si>
  <si>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</si>
  <si>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</si>
  <si>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</si>
  <si>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</si>
  <si>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</si>
  <si>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</si>
  <si>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</si>
  <si>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</si>
  <si>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</si>
  <si>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</si>
  <si>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</si>
  <si>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</si>
  <si>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</si>
  <si>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</si>
  <si>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</si>
  <si>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</si>
  <si>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</si>
  <si>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</si>
  <si>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</si>
  <si>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</si>
  <si>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</si>
  <si>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</si>
  <si>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</si>
  <si>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</si>
  <si>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</si>
  <si>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</si>
  <si>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</si>
  <si>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</si>
  <si>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</si>
  <si>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</si>
  <si>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</si>
  <si>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</si>
  <si>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</si>
  <si>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</si>
  <si>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</si>
  <si>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</si>
  <si>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</si>
  <si>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</si>
  <si>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</si>
  <si>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</si>
  <si>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</si>
  <si>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</si>
  <si>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</si>
  <si>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</si>
  <si>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</si>
  <si>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</si>
  <si>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</si>
  <si>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</si>
  <si>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</si>
  <si>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</si>
  <si>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</si>
  <si>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</si>
  <si>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</si>
  <si>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</si>
  <si>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</si>
  <si>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</si>
  <si>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</si>
  <si>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</si>
  <si>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</si>
  <si>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</si>
  <si>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</si>
  <si>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</si>
  <si>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</si>
  <si>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</si>
  <si>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</si>
  <si>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</si>
  <si>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</si>
  <si>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</si>
  <si>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</si>
  <si>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</si>
  <si>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</si>
  <si>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</si>
  <si>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</si>
  <si>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</si>
  <si>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</si>
  <si>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</si>
  <si>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</si>
  <si>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</si>
  <si>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</si>
  <si>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</si>
  <si>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</si>
  <si>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</si>
  <si>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</si>
  <si>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</si>
  <si>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</si>
  <si>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</si>
  <si>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</si>
  <si>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</si>
  <si>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</si>
  <si>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</si>
  <si>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</si>
  <si>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</si>
  <si>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</si>
  <si>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</si>
  <si>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</si>
  <si>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</si>
  <si>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</si>
  <si>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</si>
  <si>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</si>
  <si>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</si>
  <si>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</si>
  <si>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</si>
  <si>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</si>
  <si>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</si>
  <si>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</si>
  <si>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</si>
  <si>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</si>
  <si>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</si>
  <si>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</si>
  <si>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</si>
  <si>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</si>
  <si>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</si>
  <si>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</si>
  <si>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</si>
  <si>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</si>
  <si>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</si>
  <si>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</si>
  <si>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</si>
  <si>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</si>
  <si>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</si>
  <si>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</si>
  <si>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</si>
  <si>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</si>
  <si>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</si>
  <si>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</si>
  <si>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</si>
  <si>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</si>
  <si>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</si>
  <si>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</si>
  <si>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</si>
  <si>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</si>
  <si>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</si>
  <si>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</si>
  <si>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</si>
  <si>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</si>
  <si>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</si>
  <si>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</si>
  <si>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</si>
  <si>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</si>
  <si>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</si>
  <si>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</si>
  <si>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</si>
  <si>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</si>
  <si>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</si>
  <si>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</si>
  <si>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</si>
  <si>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</si>
  <si>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</si>
  <si>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</si>
  <si>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</si>
  <si>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</si>
  <si>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</si>
  <si>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</si>
  <si>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</si>
  <si>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</si>
  <si>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</si>
  <si>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</si>
  <si>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</si>
  <si>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</si>
  <si>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</si>
  <si>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</si>
  <si>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</si>
  <si>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</si>
  <si>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</si>
  <si>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</si>
  <si>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</si>
  <si>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</si>
  <si>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</si>
  <si>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</si>
  <si>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</si>
  <si>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</si>
  <si>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</si>
  <si>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</si>
  <si>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</si>
  <si>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</si>
  <si>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</si>
  <si>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</si>
  <si>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</si>
  <si>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</si>
  <si>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</si>
  <si>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</si>
  <si>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</si>
  <si>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</si>
  <si>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</si>
  <si>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</si>
  <si>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</si>
  <si>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</si>
  <si>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</si>
  <si>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</si>
  <si>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</si>
  <si>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</si>
  <si>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</si>
  <si>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</si>
  <si>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</si>
  <si>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</si>
  <si>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</si>
  <si>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</si>
  <si>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</si>
  <si>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</si>
  <si>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</si>
  <si>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</si>
  <si>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</si>
  <si>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</si>
  <si>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</si>
  <si>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</si>
  <si>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</si>
  <si>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</si>
  <si>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</si>
  <si>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</si>
  <si>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</si>
  <si>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</si>
  <si>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</si>
  <si>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</si>
  <si>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</si>
  <si>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</si>
  <si>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</si>
  <si>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</si>
  <si>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</si>
  <si>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</si>
  <si>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</si>
  <si>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</si>
  <si>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</si>
  <si>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</si>
  <si>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</si>
  <si>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</si>
  <si>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</si>
  <si>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</si>
  <si>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</si>
  <si>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</si>
  <si>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</si>
  <si>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</si>
  <si>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</si>
  <si>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</si>
  <si>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</si>
  <si>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</si>
  <si>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</si>
  <si>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</si>
  <si>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</si>
  <si>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</si>
  <si>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</si>
  <si>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</si>
  <si>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</si>
  <si>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</si>
  <si>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</si>
  <si>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</si>
  <si>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</si>
  <si>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</si>
  <si>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</si>
  <si>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</si>
  <si>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</si>
  <si>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</si>
  <si>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</si>
  <si>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</si>
  <si>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</si>
  <si>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</si>
  <si>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</si>
  <si>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</si>
  <si>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</si>
  <si>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</si>
  <si>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</si>
  <si>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</si>
  <si>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</si>
  <si>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</si>
  <si>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</si>
  <si>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</si>
  <si>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</si>
  <si>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</si>
  <si>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</si>
  <si>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</si>
  <si>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</si>
  <si>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</si>
  <si>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</si>
  <si>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</si>
  <si>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</si>
  <si>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</si>
  <si>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</si>
  <si>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</si>
  <si>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</si>
  <si>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</si>
  <si>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</si>
  <si>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</si>
  <si>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</si>
  <si>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</si>
  <si>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</si>
  <si>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</si>
  <si>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</si>
  <si>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</si>
  <si>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</si>
  <si>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</si>
  <si>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</si>
  <si>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</si>
  <si>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</si>
  <si>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</si>
  <si>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</si>
  <si>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</si>
  <si>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</si>
  <si>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</si>
  <si>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</si>
  <si>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</si>
  <si>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</si>
  <si>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</si>
  <si>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</si>
  <si>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</si>
  <si>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</si>
  <si>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</si>
  <si>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</si>
  <si>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</si>
  <si>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</si>
  <si>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</si>
  <si>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</si>
  <si>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</si>
  <si>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</si>
  <si>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</si>
  <si>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</si>
  <si>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</si>
  <si>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</si>
  <si>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</si>
  <si>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</si>
  <si>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</si>
  <si>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</si>
  <si>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</si>
  <si>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</si>
  <si>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</si>
  <si>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</si>
  <si>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</si>
  <si>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</si>
  <si>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</si>
  <si>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</si>
  <si>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</si>
  <si>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</si>
  <si>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</si>
  <si>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</si>
  <si>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</si>
  <si>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</si>
  <si>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</si>
  <si>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</si>
  <si>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</si>
  <si>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</si>
  <si>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</si>
  <si>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</si>
  <si>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</si>
  <si>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</si>
  <si>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</si>
  <si>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</si>
  <si>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</si>
  <si>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</si>
  <si>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</si>
  <si>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</si>
  <si>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</si>
  <si>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</si>
  <si>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</si>
  <si>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</si>
  <si>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</si>
  <si>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</si>
  <si>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</si>
  <si>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</si>
  <si>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</si>
  <si>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</si>
  <si>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</si>
  <si>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</si>
  <si>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</si>
  <si>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</si>
  <si>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</si>
  <si>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</si>
  <si>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</si>
  <si>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</si>
  <si>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</si>
  <si>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</si>
  <si>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</si>
  <si>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</si>
  <si>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</si>
  <si>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</si>
  <si>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</si>
  <si>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</si>
  <si>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</si>
  <si>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</si>
  <si>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</si>
  <si>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</si>
  <si>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</si>
  <si>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</si>
  <si>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</si>
  <si>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</si>
  <si>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</si>
  <si>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</si>
  <si>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</si>
  <si>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</si>
  <si>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</si>
  <si>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</si>
  <si>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</si>
  <si>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</si>
  <si>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</si>
  <si>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</si>
  <si>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</si>
  <si>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</si>
  <si>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</si>
  <si>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</si>
  <si>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</si>
  <si>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</si>
  <si>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</si>
  <si>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</si>
  <si>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</si>
  <si>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</si>
  <si>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</si>
  <si>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</si>
  <si>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</si>
  <si>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</si>
  <si>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</si>
  <si>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</si>
  <si>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</si>
  <si>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</si>
  <si>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</si>
  <si>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</si>
  <si>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</si>
  <si>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</si>
  <si>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</si>
  <si>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</si>
  <si>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</si>
  <si>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</si>
  <si>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</si>
  <si>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</si>
  <si>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</si>
  <si>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</si>
  <si>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</si>
  <si>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</si>
  <si>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</si>
  <si>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</si>
  <si>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</si>
  <si>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</si>
  <si>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</si>
  <si>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</si>
  <si>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</si>
  <si>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</si>
  <si>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</si>
  <si>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</si>
  <si>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</si>
  <si>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</si>
  <si>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</si>
  <si>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</si>
  <si>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</si>
  <si>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</si>
  <si>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</si>
  <si>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</si>
  <si>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</si>
  <si>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</si>
  <si>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</si>
  <si>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</si>
  <si>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</si>
  <si>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</si>
  <si>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</si>
  <si>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</si>
  <si>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</si>
  <si>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</si>
  <si>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</si>
  <si>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</si>
  <si>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</si>
  <si>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</si>
  <si>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</si>
  <si>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</si>
  <si>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</si>
  <si>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</si>
  <si>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</si>
  <si>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</si>
  <si>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</si>
  <si>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</si>
  <si>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</si>
  <si>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</si>
  <si>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</si>
  <si>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</si>
  <si>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</si>
  <si>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</si>
  <si>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</si>
  <si>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</si>
  <si>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</si>
  <si>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</si>
  <si>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</si>
  <si>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</si>
  <si>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</si>
  <si>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</si>
  <si>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</si>
  <si>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</si>
  <si>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</si>
  <si>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</si>
  <si>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</si>
  <si>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</si>
  <si>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</si>
  <si>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</si>
  <si>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</si>
  <si>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</si>
  <si>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</si>
  <si>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</si>
  <si>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</si>
  <si>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</si>
  <si>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</si>
  <si>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</si>
  <si>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</si>
  <si>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</si>
  <si>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</si>
  <si>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</si>
  <si>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</si>
  <si>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</si>
  <si>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</si>
  <si>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</si>
  <si>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</si>
  <si>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</si>
  <si>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</si>
  <si>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</si>
  <si>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</si>
  <si>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</si>
  <si>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</si>
  <si>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</si>
  <si>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</si>
  <si>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</si>
  <si>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</si>
  <si>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</si>
  <si>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</si>
  <si>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</si>
  <si>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</si>
  <si>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</si>
  <si>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</si>
  <si>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</si>
  <si>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</si>
  <si>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</si>
  <si>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</si>
  <si>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</si>
  <si>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</si>
  <si>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</si>
  <si>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</si>
  <si>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</si>
  <si>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</si>
  <si>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</si>
  <si>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</si>
  <si>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</si>
  <si>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</si>
  <si>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</si>
  <si>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</si>
  <si>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</si>
  <si>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</si>
  <si>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</si>
  <si>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</si>
  <si>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</si>
  <si>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</si>
  <si>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</si>
  <si>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</si>
  <si>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</si>
  <si>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</si>
  <si>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</si>
  <si>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</si>
  <si>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</si>
  <si>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</si>
  <si>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</si>
  <si>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</si>
  <si>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</si>
  <si>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</si>
  <si>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</si>
  <si>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</si>
  <si>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</si>
  <si>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</si>
  <si>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</si>
  <si>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</si>
  <si>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</si>
  <si>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</si>
  <si>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</si>
  <si>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</si>
  <si>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</si>
  <si>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</si>
  <si>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</si>
  <si>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</si>
  <si>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</si>
  <si>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</si>
  <si>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</si>
  <si>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</si>
  <si>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</si>
  <si>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</si>
  <si>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</si>
  <si>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</si>
  <si>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</si>
  <si>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</si>
  <si>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</si>
  <si>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</si>
  <si>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</si>
  <si>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</si>
  <si>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</si>
  <si>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</si>
  <si>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</si>
  <si>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</si>
  <si>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</si>
  <si>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</si>
  <si>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</si>
  <si>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</si>
  <si>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</si>
  <si>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</si>
  <si>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</si>
  <si>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</si>
  <si>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</si>
  <si>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</si>
  <si>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</si>
  <si>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</si>
  <si>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</si>
  <si>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</si>
  <si>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</si>
  <si>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</si>
  <si>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</si>
  <si>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</si>
  <si>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</si>
  <si>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</si>
  <si>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</si>
  <si>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</si>
  <si>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</si>
  <si>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</si>
  <si>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</si>
  <si>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</si>
  <si>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</si>
  <si>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</si>
  <si>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</si>
  <si>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</si>
  <si>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</si>
  <si>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</si>
  <si>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</si>
  <si>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</si>
  <si>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</si>
  <si>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</si>
  <si>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</si>
  <si>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</si>
  <si>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</si>
  <si>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</si>
  <si>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</si>
  <si>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</si>
  <si>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</si>
  <si>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</si>
  <si>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</si>
  <si>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</si>
  <si>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</si>
  <si>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</si>
  <si>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</si>
  <si>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</si>
  <si>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</si>
  <si>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</si>
  <si>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</si>
  <si>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</si>
  <si>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</si>
  <si>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</si>
  <si>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</si>
  <si>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</si>
  <si>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</si>
  <si>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</si>
  <si>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</si>
  <si>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</si>
  <si>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</si>
  <si>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</si>
  <si>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</si>
  <si>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</si>
  <si>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</si>
  <si>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</si>
  <si>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</si>
  <si>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</si>
  <si>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</si>
  <si>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</si>
  <si>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</si>
  <si>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</si>
  <si>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</si>
  <si>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</si>
  <si>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</si>
  <si>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</si>
  <si>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</si>
  <si>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</si>
  <si>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</si>
  <si>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</si>
  <si>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</si>
  <si>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</si>
  <si>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</si>
  <si>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</si>
  <si>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</si>
  <si>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</si>
  <si>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</si>
  <si>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</si>
  <si>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</si>
  <si>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</si>
  <si>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</si>
  <si>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</si>
  <si>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</si>
  <si>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</si>
  <si>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</si>
  <si>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</si>
  <si>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</si>
  <si>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</si>
  <si>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</si>
  <si>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</si>
  <si>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</si>
  <si>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</si>
  <si>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</si>
  <si>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</si>
  <si>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</si>
  <si>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</si>
  <si>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</si>
  <si>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</si>
  <si>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</si>
  <si>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</si>
  <si>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</si>
  <si>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</si>
  <si>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</si>
  <si>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</si>
  <si>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</si>
  <si>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</si>
  <si>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</si>
  <si>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</si>
  <si>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</si>
  <si>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</si>
  <si>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</si>
  <si>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</si>
  <si>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</si>
  <si>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</si>
  <si>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</si>
  <si>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</si>
  <si>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</si>
  <si>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</si>
  <si>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</si>
  <si>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</si>
  <si>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</si>
  <si>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</si>
  <si>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</si>
  <si>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</si>
  <si>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</si>
  <si>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</si>
  <si>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</si>
  <si>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</si>
  <si>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</si>
  <si>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</si>
  <si>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</si>
  <si>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</si>
  <si>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</si>
  <si>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</si>
  <si>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</si>
  <si>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</si>
  <si>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</si>
  <si>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</si>
  <si>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</si>
  <si>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</si>
  <si>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</si>
  <si>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</si>
  <si>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</si>
  <si>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</si>
  <si>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</si>
  <si>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</si>
  <si>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</si>
  <si>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</si>
  <si>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</si>
  <si>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</si>
  <si>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</si>
  <si>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</si>
  <si>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</si>
  <si>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</si>
  <si>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</si>
  <si>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</si>
  <si>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</si>
  <si>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</si>
  <si>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</si>
  <si>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</si>
  <si>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</si>
  <si>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</si>
  <si>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</si>
  <si>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</si>
  <si>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</si>
  <si>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</si>
  <si>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</si>
  <si>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</si>
  <si>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</si>
  <si>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</si>
  <si>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</si>
  <si>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</si>
  <si>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</si>
  <si>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</si>
  <si>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</si>
  <si>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</si>
  <si>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</si>
  <si>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</si>
  <si>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</si>
  <si>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</si>
  <si>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</si>
  <si>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</si>
  <si>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</si>
  <si>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</si>
  <si>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</si>
  <si>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</si>
  <si>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</si>
  <si>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</si>
  <si>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</si>
  <si>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</si>
  <si>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</si>
  <si>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</si>
  <si>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</si>
  <si>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</si>
  <si>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</si>
  <si>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</si>
  <si>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</si>
  <si>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</si>
  <si>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</si>
  <si>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</si>
  <si>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</si>
  <si>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</si>
  <si>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</si>
  <si>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</si>
  <si>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</si>
  <si>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</si>
  <si>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</si>
  <si>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</si>
  <si>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</si>
  <si>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</si>
  <si>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</si>
  <si>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</si>
  <si>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</si>
  <si>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</si>
  <si>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</si>
  <si>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</si>
  <si>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</si>
  <si>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</si>
  <si>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</si>
  <si>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</si>
  <si>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</si>
  <si>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</si>
  <si>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</si>
  <si>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</si>
  <si>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</si>
  <si>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</si>
  <si>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</si>
  <si>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</si>
  <si>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</si>
  <si>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</si>
  <si>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</si>
  <si>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</si>
  <si>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</si>
  <si>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</si>
  <si>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</si>
  <si>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</si>
  <si>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</si>
  <si>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</si>
  <si>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</si>
  <si>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</si>
  <si>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</si>
  <si>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</si>
  <si>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</si>
  <si>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</si>
  <si>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</si>
  <si>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</si>
  <si>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</si>
  <si>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</si>
  <si>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</si>
  <si>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</si>
  <si>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</si>
  <si>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</si>
  <si>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</si>
  <si>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</si>
  <si>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</si>
  <si>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</si>
  <si>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</si>
  <si>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</si>
  <si>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</si>
  <si>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</si>
  <si>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</si>
  <si>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</si>
  <si>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</si>
  <si>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</si>
  <si>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</si>
  <si>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</si>
  <si>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</si>
  <si>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</si>
  <si>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</si>
  <si>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</si>
  <si>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</si>
  <si>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</si>
  <si>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</si>
  <si>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</si>
  <si>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</si>
  <si>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</si>
  <si>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</si>
  <si>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</si>
  <si>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</si>
  <si>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</si>
  <si>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</si>
  <si>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</si>
  <si>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</si>
  <si>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</si>
  <si>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</si>
  <si>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</si>
  <si>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</si>
  <si>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</si>
  <si>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</si>
  <si>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</si>
  <si>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</si>
  <si>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</si>
  <si>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</si>
  <si>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</si>
  <si>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</si>
  <si>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</si>
  <si>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</si>
  <si>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</si>
  <si>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</si>
  <si>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</si>
  <si>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</si>
  <si>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</si>
  <si>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</si>
  <si>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</si>
  <si>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</si>
  <si>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</si>
  <si>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</si>
  <si>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</si>
  <si>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</si>
  <si>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</si>
  <si>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</si>
  <si>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</si>
  <si>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</si>
  <si>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</si>
  <si>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</si>
  <si>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</si>
  <si>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</si>
  <si>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</si>
  <si>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</si>
  <si>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</si>
  <si>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</si>
  <si>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</si>
  <si>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</si>
  <si>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</si>
  <si>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</si>
  <si>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</si>
  <si>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</si>
  <si>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</si>
  <si>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</si>
  <si>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</si>
  <si>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</si>
  <si>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</si>
  <si>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</si>
  <si>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</si>
  <si>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</si>
  <si>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</si>
  <si>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</si>
  <si>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</si>
  <si>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</si>
  <si>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</si>
  <si>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</si>
  <si>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</si>
  <si>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</si>
  <si>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</si>
  <si>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</si>
  <si>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</si>
  <si>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</si>
  <si>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</si>
  <si>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</si>
  <si>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</si>
  <si>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</si>
  <si>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</si>
  <si>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</si>
  <si>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</si>
  <si>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</si>
  <si>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</si>
  <si>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</si>
  <si>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</si>
  <si>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</si>
  <si>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</si>
  <si>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</si>
  <si>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</si>
  <si>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</si>
  <si>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</si>
  <si>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</si>
  <si>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</si>
  <si>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</si>
  <si>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</si>
  <si>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</si>
  <si>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</si>
  <si>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</si>
  <si>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</si>
  <si>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</si>
  <si>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</si>
  <si>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</si>
  <si>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</si>
  <si>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</si>
  <si>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</si>
  <si>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</si>
  <si>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</si>
  <si>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</si>
  <si>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</si>
  <si>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</si>
  <si>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</si>
  <si>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</si>
  <si>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</si>
  <si>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</si>
  <si>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</si>
  <si>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</si>
  <si>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</si>
  <si>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</si>
  <si>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</si>
  <si>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</si>
  <si>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</si>
  <si>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</si>
  <si>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</si>
  <si>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</si>
  <si>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</si>
  <si>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</si>
  <si>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</si>
  <si>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</si>
  <si>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</si>
  <si>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</si>
  <si>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</si>
  <si>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</si>
  <si>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</si>
  <si>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</si>
  <si>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</si>
  <si>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</si>
  <si>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</si>
  <si>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</si>
  <si>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</si>
  <si>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</si>
  <si>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</si>
  <si>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</si>
  <si>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</si>
  <si>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</si>
  <si>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</si>
  <si>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</si>
  <si>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</si>
  <si>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</si>
  <si>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</si>
  <si>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</si>
  <si>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</si>
  <si>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</si>
  <si>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</si>
  <si>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</si>
  <si>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</si>
  <si>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</si>
  <si>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</si>
  <si>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</si>
  <si>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</si>
  <si>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</si>
  <si>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</si>
  <si>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</si>
  <si>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</si>
  <si>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</si>
  <si>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</si>
  <si>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</si>
  <si>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</si>
  <si>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</si>
  <si>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</si>
  <si>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</si>
  <si>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</si>
  <si>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</si>
  <si>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</si>
  <si>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</si>
  <si>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</si>
  <si>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</si>
  <si>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</si>
  <si>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</si>
  <si>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</si>
  <si>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</si>
  <si>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</si>
  <si>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</si>
  <si>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</si>
  <si>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</si>
  <si>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</si>
  <si>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</si>
  <si>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</si>
  <si>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</si>
  <si>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</si>
  <si>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</si>
  <si>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</si>
  <si>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</si>
  <si>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</si>
  <si>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</si>
  <si>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</si>
  <si>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</si>
  <si>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</si>
  <si>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</si>
  <si>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</si>
  <si>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</si>
  <si>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</si>
  <si>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</si>
  <si>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</si>
  <si>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</si>
  <si>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</si>
  <si>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</si>
  <si>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</si>
  <si>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</si>
  <si>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</si>
  <si>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</si>
  <si>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</si>
  <si>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</si>
  <si>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</si>
  <si>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</si>
  <si>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</si>
  <si>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</si>
  <si>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</si>
  <si>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</si>
  <si>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</si>
  <si>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</si>
  <si>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</si>
  <si>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</si>
  <si>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</si>
  <si>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</si>
  <si>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</si>
  <si>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</si>
  <si>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</si>
  <si>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</si>
  <si>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</si>
  <si>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</si>
  <si>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</si>
  <si>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</si>
  <si>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</si>
  <si>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</si>
  <si>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</si>
  <si>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</si>
  <si>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</si>
  <si>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</si>
  <si>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</si>
  <si>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</si>
  <si>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</si>
  <si>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</si>
  <si>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</si>
  <si>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</si>
  <si>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</si>
  <si>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</si>
  <si>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</si>
  <si>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</si>
  <si>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</si>
  <si>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</si>
  <si>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</si>
  <si>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</si>
  <si>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</si>
  <si>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</si>
  <si>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</si>
  <si>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</si>
  <si>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</si>
  <si>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</si>
  <si>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</si>
  <si>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</si>
  <si>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</si>
  <si>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</si>
  <si>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</si>
  <si>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</si>
  <si>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</si>
  <si>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</si>
  <si>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</si>
  <si>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</si>
  <si>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</si>
  <si>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</si>
  <si>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</si>
  <si>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</si>
  <si>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</si>
  <si>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</si>
  <si>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</si>
  <si>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</si>
  <si>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</si>
  <si>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</si>
  <si>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</si>
  <si>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</si>
  <si>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</si>
  <si>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</si>
  <si>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</si>
  <si>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</si>
  <si>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</si>
  <si>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</si>
  <si>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</si>
  <si>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</si>
  <si>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</si>
  <si>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</si>
  <si>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</si>
  <si>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</si>
  <si>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</si>
  <si>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</si>
  <si>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</si>
  <si>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</si>
  <si>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</si>
  <si>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</si>
  <si>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</si>
  <si>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</si>
  <si>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</si>
  <si>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</si>
  <si>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</si>
  <si>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</si>
  <si>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</si>
  <si>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</si>
  <si>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</si>
  <si>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</si>
  <si>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</si>
  <si>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</si>
  <si>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</si>
  <si>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</si>
  <si>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</si>
  <si>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</si>
  <si>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</si>
  <si>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</si>
  <si>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</si>
  <si>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</si>
  <si>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</si>
  <si>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</si>
  <si>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</si>
  <si>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</si>
  <si>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</si>
  <si>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</si>
  <si>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</si>
  <si>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</si>
  <si>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</si>
  <si>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</si>
  <si>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</si>
  <si>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</si>
  <si>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</si>
  <si>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</si>
  <si>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</si>
  <si>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</si>
  <si>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</si>
  <si>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</si>
  <si>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</si>
  <si>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</si>
  <si>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</si>
  <si>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</si>
  <si>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</si>
  <si>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</si>
  <si>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</si>
  <si>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</si>
  <si>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</si>
  <si>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</si>
  <si>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</si>
  <si>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</si>
  <si>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</si>
  <si>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</si>
  <si>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</si>
  <si>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</si>
  <si>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</si>
  <si>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</si>
  <si>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</si>
  <si>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</si>
  <si>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</si>
  <si>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</si>
  <si>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</si>
  <si>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</si>
  <si>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</si>
  <si>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</si>
  <si>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</si>
  <si>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</si>
  <si>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</si>
  <si>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</si>
  <si>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</si>
  <si>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</si>
  <si>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</si>
  <si>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</si>
  <si>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</si>
  <si>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</si>
  <si>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</si>
  <si>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</si>
  <si>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</si>
  <si>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</si>
  <si>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</si>
  <si>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</si>
  <si>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</si>
  <si>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</si>
  <si>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</si>
  <si>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</si>
  <si>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</si>
  <si>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</si>
  <si>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</si>
  <si>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</si>
  <si>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</si>
  <si>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</si>
  <si>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</si>
  <si>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</si>
  <si>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</si>
  <si>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</si>
  <si>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</si>
  <si>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</si>
  <si>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</si>
  <si>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</si>
  <si>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</si>
  <si>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</si>
  <si>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</si>
  <si>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</si>
  <si>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</si>
  <si>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</si>
  <si>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</si>
  <si>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</si>
  <si>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</si>
  <si>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</si>
  <si>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</si>
  <si>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</si>
  <si>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</si>
  <si>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</si>
  <si>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</si>
  <si>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</si>
  <si>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</si>
  <si>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</si>
  <si>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</si>
  <si>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</si>
  <si>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</si>
  <si>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</si>
  <si>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</si>
  <si>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</si>
  <si>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</si>
  <si>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</si>
  <si>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</si>
  <si>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</si>
  <si>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</si>
  <si>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</si>
  <si>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</si>
  <si>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</si>
  <si>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</si>
  <si>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</si>
  <si>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</si>
  <si>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</si>
  <si>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</si>
  <si>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</si>
  <si>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</si>
  <si>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</si>
  <si>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</si>
  <si>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</si>
  <si>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</si>
  <si>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</si>
  <si>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</si>
  <si>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</si>
  <si>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</si>
  <si>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</si>
  <si>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</si>
  <si>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</si>
  <si>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</si>
  <si>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</si>
  <si>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</si>
  <si>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</si>
  <si>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</si>
  <si>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</si>
  <si>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</si>
  <si>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</si>
  <si>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</si>
  <si>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</si>
  <si>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</si>
  <si>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</si>
  <si>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</si>
  <si>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</si>
  <si>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</si>
  <si>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</si>
  <si>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</si>
  <si>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</si>
  <si>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</si>
  <si>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</si>
  <si>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</si>
  <si>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</si>
  <si>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</si>
  <si>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</si>
  <si>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</si>
  <si>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</si>
  <si>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</si>
  <si>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</si>
  <si>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</si>
  <si>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</si>
  <si>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</si>
  <si>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</si>
  <si>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</si>
  <si>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</si>
  <si>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</si>
  <si>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</si>
  <si>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</si>
  <si>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</si>
  <si>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</si>
  <si>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</si>
  <si>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</si>
  <si>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</si>
  <si>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</si>
  <si>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</si>
  <si>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</si>
  <si>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</si>
  <si>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</si>
  <si>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</si>
  <si>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</si>
  <si>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</si>
  <si>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</si>
  <si>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</si>
  <si>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</si>
  <si>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</si>
  <si>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</si>
  <si>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</si>
  <si>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</si>
  <si>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</si>
  <si>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</si>
  <si>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</si>
  <si>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</si>
  <si>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</si>
  <si>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</si>
  <si>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</si>
  <si>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</si>
  <si>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</si>
  <si>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</si>
  <si>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</si>
  <si>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</si>
  <si>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</si>
  <si>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</si>
  <si>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</si>
  <si>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</si>
  <si>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</si>
  <si>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</si>
  <si>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</si>
  <si>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</si>
  <si>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</si>
  <si>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</si>
  <si>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</si>
  <si>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</si>
  <si>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</si>
  <si>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</si>
  <si>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</si>
  <si>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</si>
  <si>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</si>
  <si>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</si>
  <si>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</si>
  <si>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</si>
  <si>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</si>
  <si>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</si>
  <si>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</si>
  <si>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</si>
  <si>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</si>
  <si>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</si>
  <si>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</si>
  <si>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</si>
  <si>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</si>
  <si>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</si>
  <si>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</si>
  <si>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</si>
  <si>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</si>
  <si>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</si>
  <si>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</si>
  <si>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</si>
  <si>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</si>
  <si>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</si>
  <si>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</si>
  <si>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</si>
  <si>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</si>
  <si>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</si>
  <si>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</si>
  <si>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</si>
  <si>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</si>
  <si>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</si>
  <si>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</si>
  <si>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</si>
  <si>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</si>
  <si>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</si>
  <si>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</si>
  <si>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</si>
  <si>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</si>
  <si>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</si>
  <si>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</si>
  <si>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</si>
  <si>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</si>
  <si>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</si>
  <si>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</si>
  <si>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</si>
  <si>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</si>
  <si>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</si>
  <si>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</si>
  <si>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</si>
  <si>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</si>
  <si>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</si>
  <si>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</si>
  <si>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</si>
  <si>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</si>
  <si>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</si>
  <si>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</si>
  <si>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</si>
  <si>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</si>
  <si>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</si>
  <si>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</si>
  <si>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</si>
  <si>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</si>
  <si>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</si>
  <si>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</si>
  <si>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</si>
  <si>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</si>
  <si>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</si>
  <si>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</si>
  <si>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</si>
  <si>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</si>
  <si>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</si>
  <si>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</si>
  <si>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</si>
  <si>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</si>
  <si>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</si>
  <si>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</si>
  <si>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</si>
  <si>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</si>
  <si>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</si>
  <si>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</si>
  <si>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</si>
  <si>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</si>
  <si>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</si>
  <si>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</si>
  <si>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</si>
  <si>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</si>
  <si>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</si>
  <si>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</si>
  <si>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</si>
  <si>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</si>
  <si>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</si>
  <si>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</si>
  <si>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</si>
  <si>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</si>
  <si>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</si>
  <si>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</si>
  <si>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</si>
  <si>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</si>
  <si>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</si>
  <si>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</si>
  <si>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</si>
  <si>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</si>
  <si>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</si>
  <si>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</si>
  <si>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</si>
  <si>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</si>
  <si>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</si>
  <si>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</si>
  <si>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</si>
  <si>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</si>
  <si>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</si>
  <si>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</si>
  <si>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</si>
  <si>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</si>
  <si>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</si>
  <si>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</si>
  <si>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</si>
  <si>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</si>
  <si>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</si>
  <si>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</si>
  <si>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</si>
  <si>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</si>
  <si>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</si>
  <si>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</si>
  <si>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</si>
  <si>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</si>
  <si>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</si>
  <si>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</si>
  <si>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</si>
  <si>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</si>
  <si>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</si>
  <si>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</si>
  <si>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</si>
  <si>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</si>
  <si>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</si>
  <si>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</si>
  <si>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</si>
  <si>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</si>
  <si>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</si>
  <si>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</si>
  <si>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</si>
  <si>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</si>
  <si>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</si>
  <si>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</si>
  <si>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</si>
  <si>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</si>
  <si>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</si>
  <si>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</si>
  <si>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</si>
  <si>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</si>
  <si>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</si>
  <si>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</si>
  <si>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</si>
  <si>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</si>
  <si>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</si>
  <si>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</si>
  <si>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</si>
  <si>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</si>
  <si>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</si>
  <si>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</si>
  <si>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</si>
  <si>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</si>
  <si>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</si>
  <si>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</si>
  <si>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</si>
  <si>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</si>
  <si>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</si>
  <si>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</si>
  <si>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</si>
  <si>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</si>
  <si>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</si>
  <si>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</si>
  <si>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</si>
  <si>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</si>
  <si>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</si>
  <si>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</si>
  <si>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</si>
  <si>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</si>
  <si>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</si>
  <si>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</si>
  <si>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</si>
  <si>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</si>
  <si>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</si>
  <si>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</si>
  <si>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</si>
  <si>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</si>
  <si>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</si>
  <si>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</si>
  <si>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</si>
  <si>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</si>
  <si>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</si>
  <si>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</si>
  <si>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</si>
  <si>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</si>
  <si>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</si>
  <si>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</si>
  <si>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</si>
  <si>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</si>
  <si>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</si>
  <si>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</si>
  <si>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</si>
  <si>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</si>
  <si>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</si>
  <si>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</si>
  <si>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</si>
  <si>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</si>
  <si>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</si>
  <si>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</si>
  <si>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</si>
  <si>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</si>
  <si>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</si>
  <si>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</si>
  <si>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</si>
  <si>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</si>
  <si>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</si>
  <si>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</si>
  <si>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</si>
  <si>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</si>
  <si>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</si>
  <si>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</si>
  <si>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</si>
  <si>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</si>
  <si>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</si>
  <si>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</si>
  <si>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</si>
  <si>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</si>
  <si>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</si>
  <si>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</si>
  <si>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</si>
  <si>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</si>
  <si>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</si>
  <si>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</si>
  <si>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</si>
  <si>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</si>
  <si>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</si>
  <si>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</si>
  <si>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</si>
  <si>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</si>
  <si>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</si>
  <si>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</si>
  <si>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</si>
  <si>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</si>
  <si>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</si>
  <si>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</si>
  <si>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</si>
  <si>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</si>
  <si>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</si>
  <si>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</si>
  <si>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</si>
  <si>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</si>
  <si>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</si>
  <si>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</si>
  <si>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</si>
  <si>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</si>
  <si>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</si>
  <si>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</si>
  <si>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</si>
  <si>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</si>
  <si>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</si>
  <si>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</si>
  <si>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</si>
  <si>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</si>
  <si>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</si>
  <si>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</si>
  <si>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</si>
  <si>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</si>
  <si>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</si>
  <si>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</si>
  <si>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</si>
  <si>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</si>
  <si>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</si>
  <si>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</si>
  <si>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</si>
  <si>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</si>
  <si>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</si>
  <si>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</si>
  <si>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</si>
  <si>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</si>
  <si>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</si>
  <si>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</si>
  <si>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</si>
  <si>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</si>
  <si>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</si>
  <si>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</si>
  <si>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</si>
  <si>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</si>
  <si>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</si>
  <si>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</si>
  <si>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</si>
  <si>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</si>
  <si>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</si>
  <si>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</si>
  <si>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</si>
  <si>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</si>
  <si>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</si>
  <si>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</si>
  <si>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</si>
  <si>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</si>
  <si>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</si>
  <si>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</si>
  <si>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</si>
  <si>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</si>
  <si>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</si>
  <si>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</si>
  <si>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</si>
  <si>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</si>
  <si>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</si>
  <si>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</si>
  <si>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</si>
  <si>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</si>
  <si>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</si>
  <si>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</si>
  <si>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</si>
  <si>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</si>
  <si>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</si>
  <si>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</si>
  <si>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</si>
  <si>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</si>
  <si>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</si>
  <si>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</si>
  <si>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</si>
  <si>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</si>
  <si>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</si>
  <si>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</si>
  <si>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</si>
  <si>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</si>
  <si>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</si>
  <si>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</si>
  <si>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</si>
  <si>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</si>
  <si>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</si>
  <si>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</si>
  <si>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</si>
  <si>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</si>
  <si>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</si>
  <si>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</si>
  <si>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</si>
  <si>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</si>
  <si>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</si>
  <si>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</si>
  <si>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</si>
  <si>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</si>
  <si>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</si>
  <si>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</si>
  <si>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</si>
  <si>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</si>
  <si>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</si>
  <si>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</si>
  <si>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</si>
  <si>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</si>
  <si>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</si>
  <si>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</si>
  <si>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</si>
  <si>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</si>
  <si>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</si>
  <si>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</si>
  <si>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</si>
  <si>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</si>
  <si>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</si>
  <si>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</si>
  <si>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</si>
  <si>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</si>
  <si>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</si>
  <si>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</si>
  <si>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</si>
  <si>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</si>
  <si>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</si>
  <si>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</si>
  <si>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</si>
  <si>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</si>
  <si>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</si>
  <si>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</si>
  <si>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</si>
  <si>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</si>
  <si>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</si>
  <si>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</si>
  <si>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</si>
  <si>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</si>
  <si>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</si>
  <si>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</si>
  <si>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</si>
  <si>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</si>
  <si>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</si>
  <si>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</si>
  <si>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</si>
  <si>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</si>
  <si>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</si>
  <si>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</si>
  <si>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</si>
  <si>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</si>
  <si>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</si>
  <si>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</si>
  <si>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</si>
  <si>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</si>
  <si>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</si>
  <si>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</si>
  <si>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</si>
  <si>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</si>
  <si>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</si>
  <si>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</si>
  <si>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</si>
  <si>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</si>
  <si>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</si>
  <si>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</si>
  <si>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</si>
  <si>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</si>
  <si>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</si>
  <si>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</si>
  <si>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</si>
  <si>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</si>
  <si>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</si>
  <si>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</si>
  <si>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</si>
  <si>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</si>
  <si>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</si>
  <si>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</si>
  <si>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</si>
  <si>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</si>
  <si>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</si>
  <si>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</si>
  <si>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</si>
  <si>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</si>
  <si>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</si>
  <si>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</si>
  <si>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</si>
  <si>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</si>
  <si>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</si>
  <si>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</si>
  <si>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</si>
  <si>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</si>
  <si>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</si>
  <si>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</si>
  <si>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</si>
  <si>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</si>
  <si>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</si>
  <si>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</si>
  <si>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</si>
  <si>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</si>
  <si>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</si>
  <si>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</si>
  <si>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</si>
  <si>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</si>
  <si>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</si>
  <si>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</si>
  <si>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</si>
  <si>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</si>
  <si>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</si>
  <si>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</si>
  <si>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</si>
  <si>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</si>
  <si>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</si>
  <si>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</si>
  <si>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</si>
  <si>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</si>
  <si>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</si>
  <si>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</si>
  <si>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</si>
  <si>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</si>
  <si>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</si>
  <si>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</si>
  <si>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</si>
  <si>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</si>
  <si>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</si>
  <si>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</si>
  <si>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</si>
  <si>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</si>
  <si>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</si>
  <si>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</si>
  <si>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</si>
  <si>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</si>
  <si>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</si>
  <si>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</si>
  <si>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</si>
  <si>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</si>
  <si>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</si>
  <si>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</si>
  <si>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</si>
  <si>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</si>
  <si>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</si>
  <si>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</si>
  <si>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</si>
  <si>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</si>
  <si>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</si>
  <si>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</si>
  <si>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</si>
  <si>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</si>
  <si>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</si>
  <si>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</si>
  <si>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</si>
  <si>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</si>
  <si>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</si>
  <si>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</si>
  <si>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</si>
  <si>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</si>
  <si>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</si>
  <si>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</si>
  <si>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</si>
  <si>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</si>
  <si>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</si>
  <si>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</si>
  <si>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</si>
  <si>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</si>
  <si>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</si>
  <si>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</si>
  <si>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</si>
  <si>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</si>
  <si>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</si>
  <si>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</si>
  <si>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</si>
  <si>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</si>
  <si>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</si>
  <si>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</si>
  <si>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</si>
  <si>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</si>
  <si>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</si>
  <si>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</si>
  <si>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</si>
  <si>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</si>
  <si>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</si>
  <si>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</si>
  <si>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</si>
  <si>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</si>
  <si>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</si>
  <si>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</si>
  <si>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</si>
  <si>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</si>
  <si>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</si>
  <si>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</si>
  <si>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</si>
  <si>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</si>
  <si>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</si>
  <si>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</si>
  <si>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</si>
  <si>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</si>
  <si>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</si>
  <si>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</si>
  <si>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</si>
  <si>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</si>
  <si>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</si>
  <si>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</si>
  <si>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</si>
  <si>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</si>
  <si>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</si>
  <si>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</si>
  <si>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</si>
  <si>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</si>
  <si>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</si>
  <si>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</si>
  <si>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</si>
  <si>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</si>
  <si>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</si>
  <si>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</si>
  <si>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</si>
  <si>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</si>
  <si>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</si>
  <si>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</si>
  <si>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</si>
  <si>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</si>
  <si>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</si>
  <si>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</si>
  <si>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</si>
  <si>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</si>
  <si>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</si>
  <si>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</si>
  <si>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</si>
  <si>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</si>
  <si>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</si>
  <si>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</si>
  <si>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</si>
  <si>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</si>
  <si>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</si>
  <si>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</si>
  <si>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</si>
  <si>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</si>
  <si>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</si>
  <si>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</si>
  <si>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</si>
  <si>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</si>
  <si>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</si>
  <si>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</si>
  <si>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</si>
  <si>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</si>
  <si>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</si>
  <si>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</si>
  <si>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</si>
  <si>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</si>
  <si>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</si>
  <si>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</si>
  <si>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</si>
  <si>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</si>
  <si>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</si>
  <si>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</si>
  <si>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</si>
  <si>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</si>
  <si>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</si>
  <si>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</si>
  <si>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</si>
  <si>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</si>
  <si>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</si>
  <si>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</si>
  <si>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</si>
  <si>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</si>
  <si>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</si>
  <si>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</si>
  <si>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</si>
  <si>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</si>
  <si>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</si>
  <si>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</si>
  <si>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</si>
  <si>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</si>
  <si>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</si>
  <si>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</si>
  <si>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</si>
  <si>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</si>
  <si>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</si>
  <si>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</si>
  <si>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</si>
  <si>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</si>
  <si>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</si>
  <si>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</si>
  <si>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</si>
  <si>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</si>
  <si>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</si>
  <si>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</si>
  <si>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</si>
  <si>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</si>
  <si>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</si>
  <si>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</si>
  <si>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</si>
  <si>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</si>
  <si>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</si>
  <si>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</si>
  <si>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</si>
  <si>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</si>
  <si>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</si>
  <si>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</si>
  <si>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</si>
  <si>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</si>
  <si>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</si>
  <si>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</si>
  <si>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</si>
  <si>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</si>
  <si>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</si>
  <si>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</si>
  <si>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</si>
  <si>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</si>
  <si>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</si>
  <si>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</si>
  <si>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</si>
  <si>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</si>
  <si>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</si>
  <si>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</si>
  <si>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</si>
  <si>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</si>
  <si>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</si>
  <si>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</si>
  <si>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</si>
  <si>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</si>
  <si>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</si>
  <si>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</si>
  <si>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</si>
  <si>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</si>
  <si>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</si>
  <si>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</si>
  <si>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</si>
  <si>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</si>
  <si>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</si>
  <si>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</si>
  <si>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</si>
  <si>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</si>
  <si>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</si>
  <si>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</si>
  <si>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</si>
  <si>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</si>
  <si>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</si>
  <si>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</si>
  <si>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</si>
  <si>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</si>
  <si>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</si>
  <si>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</si>
  <si>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</si>
  <si>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</si>
  <si>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</si>
  <si>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</si>
  <si>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</si>
  <si>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</si>
  <si>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</si>
  <si>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</si>
  <si>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</si>
  <si>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</si>
  <si>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</si>
  <si>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</si>
  <si>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</si>
  <si>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</si>
  <si>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</si>
  <si>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</si>
  <si>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</si>
  <si>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</si>
  <si>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</si>
  <si>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</si>
  <si>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</si>
  <si>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</si>
  <si>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</si>
  <si>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</si>
  <si>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</si>
  <si>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</si>
  <si>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</si>
  <si>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</si>
  <si>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</si>
  <si>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</si>
  <si>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</si>
  <si>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</si>
  <si>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</si>
  <si>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</si>
  <si>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</si>
  <si>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</si>
  <si>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</si>
  <si>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</si>
  <si>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</si>
  <si>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</si>
  <si>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</si>
  <si>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</si>
  <si>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</si>
  <si>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</si>
  <si>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</si>
  <si>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</si>
  <si>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</si>
  <si>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</si>
  <si>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</si>
  <si>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</si>
  <si>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</si>
  <si>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</si>
  <si>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</si>
  <si>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</si>
  <si>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</si>
  <si>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</si>
  <si>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</si>
  <si>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</si>
  <si>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</si>
  <si>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</si>
  <si>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</si>
  <si>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</si>
  <si>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</si>
  <si>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</si>
  <si>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</si>
  <si>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</si>
  <si>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</si>
  <si>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</si>
  <si>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</si>
  <si>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</si>
  <si>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</si>
  <si>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</si>
  <si>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</si>
  <si>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</si>
  <si>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</si>
  <si>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</si>
  <si>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</si>
  <si>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</si>
  <si>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</si>
  <si>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</si>
  <si>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</si>
  <si>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</si>
  <si>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</si>
  <si>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</si>
  <si>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</si>
  <si>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</si>
  <si>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</si>
  <si>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</si>
  <si>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</si>
  <si>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</si>
  <si>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</si>
  <si>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</si>
  <si>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</si>
  <si>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</si>
  <si>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</si>
  <si>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</si>
  <si>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</si>
  <si>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</si>
  <si>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</si>
  <si>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</si>
  <si>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</si>
  <si>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</si>
  <si>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</si>
  <si>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</si>
  <si>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</si>
  <si>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</si>
  <si>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</si>
  <si>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</si>
  <si>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</si>
  <si>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</si>
  <si>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</si>
  <si>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</si>
  <si>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</si>
  <si>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</si>
  <si>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</si>
  <si>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</si>
  <si>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</si>
  <si>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</si>
  <si>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</si>
  <si>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</si>
  <si>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</si>
  <si>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</si>
  <si>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</si>
  <si>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</si>
  <si>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</si>
  <si>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</si>
  <si>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</si>
  <si>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</si>
  <si>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</si>
  <si>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</si>
  <si>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</si>
  <si>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</si>
  <si>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</si>
  <si>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</si>
  <si>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</si>
  <si>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</si>
  <si>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</si>
  <si>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</si>
  <si>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</si>
  <si>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</si>
  <si>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</si>
  <si>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</si>
  <si>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</si>
  <si>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</si>
  <si>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</si>
  <si>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</si>
  <si>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</si>
  <si>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</si>
  <si>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</si>
  <si>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</si>
  <si>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</si>
  <si>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</si>
  <si>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</si>
  <si>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</si>
  <si>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</si>
  <si>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</si>
  <si>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</si>
  <si>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</si>
  <si>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</si>
  <si>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</si>
  <si>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</si>
  <si>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</si>
  <si>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</si>
  <si>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</si>
  <si>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</si>
  <si>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</si>
  <si>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</si>
  <si>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</si>
  <si>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</si>
  <si>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</si>
  <si>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</si>
  <si>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</si>
  <si>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</si>
  <si>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</si>
  <si>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</si>
  <si>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</si>
  <si>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</si>
  <si>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</si>
  <si>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</si>
  <si>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</si>
  <si>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</si>
  <si>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</si>
  <si>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</si>
  <si>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</si>
  <si>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</si>
  <si>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</si>
  <si>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</si>
  <si>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</si>
  <si>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</si>
  <si>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</si>
  <si>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</si>
  <si>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</si>
  <si>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</si>
  <si>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</si>
  <si>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</si>
  <si>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</si>
  <si>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</si>
  <si>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</si>
  <si>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</si>
  <si>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</si>
  <si>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</si>
  <si>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</si>
  <si>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</si>
  <si>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</si>
  <si>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</si>
  <si>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</si>
  <si>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</si>
  <si>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</si>
  <si>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</si>
  <si>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</si>
  <si>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</si>
  <si>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</si>
  <si>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</si>
  <si>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</si>
  <si>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</si>
  <si>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</si>
  <si>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</si>
  <si>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</si>
  <si>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</si>
  <si>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</si>
  <si>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</si>
  <si>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</si>
  <si>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</si>
  <si>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</si>
  <si>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</si>
  <si>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</si>
  <si>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</si>
  <si>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</si>
  <si>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</si>
  <si>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</si>
  <si>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</si>
  <si>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</si>
  <si>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</si>
  <si>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</si>
  <si>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</si>
  <si>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</si>
  <si>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</si>
  <si>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</si>
  <si>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</si>
  <si>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</si>
  <si>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</si>
  <si>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</si>
  <si>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</si>
  <si>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</si>
  <si>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</si>
  <si>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</si>
  <si>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</si>
  <si>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</si>
  <si>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</si>
  <si>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</si>
  <si>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</si>
  <si>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</si>
  <si>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</si>
  <si>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</si>
  <si>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</si>
  <si>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</si>
  <si>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</si>
  <si>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</si>
  <si>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</si>
  <si>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</si>
  <si>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</si>
  <si>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</si>
  <si>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</si>
  <si>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</si>
  <si>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</si>
  <si>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</si>
  <si>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</si>
  <si>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</si>
  <si>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</si>
  <si>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</si>
  <si>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</si>
  <si>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</si>
  <si>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</si>
  <si>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</si>
  <si>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</si>
  <si>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</si>
  <si>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</si>
  <si>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</si>
  <si>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</si>
  <si>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</si>
  <si>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</si>
  <si>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</si>
  <si>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</si>
  <si>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</si>
  <si>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</si>
  <si>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</si>
  <si>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</si>
  <si>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</si>
  <si>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</si>
  <si>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</si>
  <si>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</si>
  <si>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</si>
  <si>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</si>
  <si>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</si>
  <si>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</si>
  <si>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</si>
  <si>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</si>
  <si>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</si>
  <si>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</si>
  <si>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</si>
  <si>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</si>
  <si>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</si>
  <si>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</si>
  <si>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</si>
  <si>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</si>
  <si>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</si>
  <si>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</si>
  <si>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</si>
  <si>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</si>
  <si>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</si>
  <si>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</si>
  <si>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</si>
  <si>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</si>
  <si>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</si>
  <si>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</si>
  <si>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</si>
  <si>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</si>
  <si>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</si>
  <si>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</si>
  <si>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</si>
  <si>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</si>
  <si>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</si>
  <si>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</si>
  <si>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</si>
  <si>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</si>
  <si>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</si>
  <si>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</si>
  <si>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</si>
  <si>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</si>
  <si>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</si>
  <si>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</si>
  <si>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</si>
  <si>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</si>
  <si>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</si>
  <si>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</si>
  <si>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</si>
  <si>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</si>
  <si>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</si>
  <si>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</si>
  <si>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</si>
  <si>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</si>
  <si>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</si>
  <si>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</si>
  <si>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</si>
  <si>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</si>
  <si>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</si>
  <si>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</si>
  <si>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</si>
  <si>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</si>
  <si>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</si>
  <si>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</si>
  <si>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</si>
  <si>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</si>
  <si>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</si>
  <si>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</si>
  <si>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</si>
  <si>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</si>
  <si>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</si>
  <si>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</si>
  <si>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</si>
  <si>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</si>
  <si>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</si>
  <si>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</si>
  <si>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</si>
  <si>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</si>
  <si>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</si>
  <si>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</si>
  <si>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</si>
  <si>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</si>
  <si>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</si>
  <si>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</si>
  <si>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</si>
  <si>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</si>
  <si>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</si>
  <si>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</si>
  <si>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</si>
  <si>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</si>
  <si>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</si>
  <si>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</si>
  <si>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</si>
  <si>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</si>
  <si>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</si>
  <si>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</si>
  <si>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</si>
  <si>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</si>
  <si>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</si>
  <si>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</si>
  <si>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</si>
  <si>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</si>
  <si>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</si>
  <si>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</si>
  <si>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</si>
  <si>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</si>
  <si>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</si>
  <si>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</si>
  <si>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</si>
  <si>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</si>
  <si>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</si>
  <si>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</si>
  <si>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</si>
  <si>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</si>
  <si>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</si>
  <si>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</si>
  <si>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</si>
  <si>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</si>
  <si>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</si>
  <si>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</si>
  <si>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</si>
  <si>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</si>
  <si>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</si>
  <si>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</si>
  <si>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</si>
  <si>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</si>
  <si>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</si>
  <si>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</si>
  <si>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</si>
  <si>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</si>
  <si>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</si>
  <si>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</si>
  <si>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</si>
  <si>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</si>
  <si>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</si>
  <si>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</si>
  <si>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</si>
  <si>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</si>
  <si>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</si>
  <si>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</si>
  <si>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</si>
  <si>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</si>
  <si>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</si>
  <si>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</si>
  <si>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</si>
  <si>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</si>
  <si>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</si>
  <si>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</si>
  <si>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</si>
  <si>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</si>
  <si>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</si>
  <si>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</si>
  <si>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</si>
  <si>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</si>
  <si>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</si>
  <si>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</si>
  <si>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</si>
  <si>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</si>
  <si>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</si>
  <si>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</si>
  <si>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</si>
  <si>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</si>
  <si>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</si>
  <si>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</si>
  <si>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</si>
  <si>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</si>
  <si>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</si>
  <si>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</si>
  <si>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</si>
  <si>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</si>
  <si>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</si>
  <si>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</si>
  <si>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</si>
  <si>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</si>
  <si>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</si>
  <si>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</si>
  <si>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</si>
  <si>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</si>
  <si>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</si>
  <si>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</si>
  <si>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</si>
  <si>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</si>
  <si>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</si>
  <si>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</si>
  <si>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</si>
  <si>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</si>
  <si>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</si>
  <si>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</si>
  <si>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</si>
  <si>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</si>
  <si>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</si>
  <si>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</si>
  <si>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</si>
  <si>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</si>
  <si>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</si>
  <si>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</si>
  <si>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</si>
  <si>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</si>
  <si>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</si>
  <si>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</si>
  <si>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</si>
  <si>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</si>
  <si>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</si>
  <si>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</si>
  <si>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</si>
  <si>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</si>
  <si>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</si>
  <si>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</si>
  <si>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</si>
  <si>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</si>
  <si>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</si>
  <si>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</si>
  <si>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</si>
  <si>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</si>
  <si>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</si>
  <si>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</si>
  <si>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</si>
  <si>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</si>
  <si>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</si>
  <si>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</si>
  <si>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</si>
  <si>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</si>
  <si>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</si>
  <si>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</si>
  <si>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</si>
  <si>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</si>
  <si>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</si>
  <si>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</si>
  <si>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</si>
  <si>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</si>
  <si>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</si>
  <si>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</si>
  <si>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</si>
  <si>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</si>
  <si>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</si>
  <si>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</si>
  <si>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</si>
  <si>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</si>
  <si>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</si>
  <si>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</si>
  <si>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</si>
  <si>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</si>
  <si>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</si>
  <si>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</si>
  <si>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</si>
  <si>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</si>
  <si>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</si>
  <si>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</si>
  <si>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</si>
  <si>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</si>
  <si>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</si>
  <si>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</si>
  <si>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</si>
  <si>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</si>
  <si>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</si>
  <si>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</si>
  <si>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</si>
  <si>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</si>
  <si>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</si>
  <si>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</si>
  <si>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</si>
  <si>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</si>
  <si>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</si>
  <si>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</si>
  <si>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</si>
  <si>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</si>
  <si>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</si>
  <si>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</si>
  <si>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</si>
  <si>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</si>
  <si>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</si>
  <si>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</si>
  <si>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</si>
  <si>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</si>
  <si>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</si>
  <si>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</si>
  <si>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</si>
  <si>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</si>
  <si>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</si>
  <si>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</si>
  <si>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</si>
  <si>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</si>
  <si>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</si>
  <si>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</si>
  <si>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</si>
  <si>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</si>
  <si>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</si>
  <si>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</si>
  <si>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</si>
  <si>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</si>
  <si>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</si>
  <si>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</si>
  <si>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</si>
  <si>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</si>
  <si>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</si>
  <si>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</si>
  <si>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</si>
  <si>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</si>
  <si>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</si>
  <si>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</si>
  <si>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</si>
  <si>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</si>
  <si>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</si>
  <si>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</si>
  <si>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</si>
  <si>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</si>
  <si>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</si>
  <si>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</si>
  <si>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</si>
  <si>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</si>
  <si>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</si>
  <si>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</si>
  <si>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</si>
  <si>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</si>
  <si>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</si>
  <si>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</si>
  <si>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</si>
  <si>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</si>
  <si>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</si>
  <si>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</si>
  <si>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</si>
  <si>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</si>
  <si>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</si>
  <si>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</si>
  <si>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</si>
  <si>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</si>
  <si>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</si>
  <si>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</si>
  <si>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</si>
  <si>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</si>
  <si>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</si>
  <si>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</si>
  <si>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</si>
  <si>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</si>
  <si>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</si>
  <si>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</si>
  <si>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</si>
  <si>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</si>
  <si>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</si>
  <si>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</si>
  <si>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</si>
  <si>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</si>
  <si>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</si>
  <si>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</si>
  <si>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</si>
  <si>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</si>
  <si>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</si>
  <si>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</si>
  <si>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</si>
  <si>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</si>
  <si>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</si>
  <si>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</si>
  <si>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</si>
  <si>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</si>
  <si>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</si>
  <si>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</si>
  <si>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</si>
  <si>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</si>
  <si>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</si>
  <si>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</si>
  <si>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</si>
  <si>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</si>
  <si>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</si>
  <si>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</si>
  <si>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</si>
  <si>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</si>
  <si>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</si>
  <si>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</si>
  <si>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</si>
  <si>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</si>
  <si>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</si>
  <si>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</si>
  <si>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</si>
  <si>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</si>
  <si>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</si>
  <si>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</si>
  <si>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</si>
  <si>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</si>
  <si>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</si>
  <si>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</si>
  <si>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</si>
  <si>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</si>
  <si>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</si>
  <si>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</si>
  <si>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</si>
  <si>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</si>
  <si>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</si>
  <si>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</si>
  <si>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</si>
  <si>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</si>
  <si>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</si>
  <si>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</si>
  <si>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</si>
  <si>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</si>
  <si>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</si>
  <si>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</si>
  <si>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</si>
  <si>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</si>
  <si>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</si>
  <si>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</si>
  <si>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</si>
  <si>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</si>
  <si>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</si>
  <si>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</si>
  <si>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</si>
  <si>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</si>
  <si>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</si>
  <si>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</si>
  <si>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</si>
  <si>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</si>
  <si>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</si>
  <si>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</si>
  <si>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</si>
  <si>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</si>
  <si>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</si>
  <si>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</si>
  <si>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</si>
  <si>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</si>
  <si>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</si>
  <si>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</si>
  <si>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</si>
  <si>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</si>
  <si>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</si>
  <si>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</si>
  <si>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</si>
  <si>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</si>
  <si>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</si>
  <si>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</si>
  <si>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</si>
  <si>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</si>
  <si>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</si>
  <si>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</si>
  <si>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</si>
  <si>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</si>
  <si>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</si>
  <si>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</si>
  <si>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</si>
  <si>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</si>
  <si>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</si>
  <si>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</si>
  <si>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</si>
  <si>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</si>
  <si>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</si>
  <si>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</si>
  <si>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</si>
  <si>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</si>
  <si>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</si>
  <si>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</si>
  <si>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</si>
  <si>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</si>
  <si>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</si>
  <si>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</si>
  <si>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</si>
  <si>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</si>
  <si>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</si>
  <si>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</si>
  <si>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</si>
  <si>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</si>
  <si>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</si>
  <si>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</si>
  <si>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</si>
  <si>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</si>
  <si>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</si>
  <si>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</si>
  <si>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</si>
  <si>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</si>
  <si>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</si>
  <si>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</si>
  <si>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</si>
  <si>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</si>
  <si>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</si>
  <si>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</si>
  <si>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</si>
  <si>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</si>
  <si>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</si>
  <si>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</si>
  <si>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</si>
  <si>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</si>
  <si>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</si>
  <si>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</si>
  <si>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</si>
  <si>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</si>
  <si>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</si>
  <si>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</si>
  <si>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</si>
  <si>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</si>
  <si>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</si>
  <si>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</si>
  <si>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</si>
  <si>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</si>
  <si>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</si>
  <si>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</si>
  <si>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</si>
  <si>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</si>
  <si>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</si>
  <si>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</si>
  <si>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</si>
  <si>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</si>
  <si>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</si>
  <si>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</si>
  <si>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</si>
  <si>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</si>
  <si>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</si>
  <si>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</si>
  <si>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</si>
  <si>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</si>
  <si>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</si>
  <si>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</si>
  <si>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</si>
  <si>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</si>
  <si>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</si>
  <si>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</si>
  <si>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</si>
  <si>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</si>
  <si>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</si>
  <si>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</si>
  <si>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</si>
  <si>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</si>
  <si>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</si>
  <si>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</si>
  <si>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</si>
  <si>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</si>
  <si>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</si>
  <si>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</si>
  <si>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</si>
  <si>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</si>
  <si>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</si>
  <si>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</si>
  <si>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</si>
  <si>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</si>
  <si>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</si>
  <si>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</si>
  <si>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</si>
  <si>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</si>
  <si>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</si>
  <si>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</si>
  <si>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</si>
  <si>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</si>
  <si>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</si>
  <si>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</si>
  <si>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</si>
  <si>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</si>
  <si>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</si>
  <si>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</si>
  <si>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</si>
  <si>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</si>
  <si>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</si>
  <si>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</si>
  <si>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</si>
  <si>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</si>
  <si>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</si>
  <si>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</si>
  <si>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</si>
  <si>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</si>
  <si>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</si>
  <si>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</si>
  <si>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</si>
  <si>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</si>
  <si>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</si>
  <si>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</si>
  <si>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</si>
  <si>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</si>
  <si>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</si>
  <si>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</si>
  <si>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</si>
  <si>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</si>
  <si>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</si>
  <si>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</si>
  <si>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</si>
  <si>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</si>
  <si>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</si>
  <si>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</si>
  <si>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</si>
  <si>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</si>
  <si>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</si>
  <si>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</si>
  <si>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</si>
  <si>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</si>
  <si>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</si>
  <si>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</si>
  <si>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</si>
  <si>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</si>
  <si>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</si>
  <si>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</si>
  <si>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</si>
  <si>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</si>
  <si>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</si>
  <si>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</si>
  <si>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</si>
  <si>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</si>
  <si>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</si>
  <si>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</si>
  <si>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</si>
  <si>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</si>
  <si>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</si>
  <si>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</si>
  <si>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</si>
  <si>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</si>
  <si>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</si>
  <si>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</si>
  <si>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</si>
  <si>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</si>
  <si>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</si>
  <si>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</si>
  <si>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</si>
  <si>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</si>
  <si>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</si>
  <si>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</si>
  <si>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</si>
  <si>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</si>
  <si>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</si>
  <si>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</si>
  <si>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</si>
  <si>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</si>
  <si>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</si>
  <si>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</si>
  <si>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</si>
  <si>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</si>
  <si>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</si>
  <si>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</si>
  <si>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</si>
  <si>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</si>
  <si>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</si>
  <si>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</si>
  <si>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</si>
  <si>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</si>
  <si>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</si>
  <si>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</si>
  <si>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</si>
  <si>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</si>
  <si>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</si>
  <si>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</si>
  <si>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</si>
  <si>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</si>
  <si>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</si>
  <si>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</si>
  <si>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</si>
  <si>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</si>
  <si>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</si>
  <si>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</si>
  <si>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</si>
  <si>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</si>
  <si>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</si>
  <si>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</si>
  <si>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</si>
  <si>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</si>
  <si>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</si>
  <si>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</si>
  <si>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</si>
  <si>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</si>
  <si>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</si>
  <si>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</si>
  <si>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</si>
  <si>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</si>
  <si>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</si>
  <si>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</si>
  <si>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</si>
  <si>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</si>
  <si>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</si>
  <si>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</si>
  <si>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</si>
  <si>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</si>
  <si>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</si>
  <si>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</si>
  <si>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</si>
  <si>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</si>
  <si>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</si>
  <si>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</si>
  <si>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</si>
  <si>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</si>
  <si>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</si>
  <si>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</si>
  <si>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</si>
  <si>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</si>
  <si>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</si>
  <si>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</si>
  <si>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</si>
  <si>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</si>
  <si>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</si>
  <si>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</si>
  <si>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</si>
  <si>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</si>
  <si>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</si>
  <si>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</si>
  <si>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</si>
  <si>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</si>
  <si>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</si>
  <si>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</si>
  <si>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</si>
  <si>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</si>
  <si>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</si>
  <si>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</si>
  <si>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</si>
  <si>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</si>
  <si>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</si>
  <si>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</si>
  <si>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</si>
  <si>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</si>
  <si>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</si>
  <si>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</si>
  <si>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</si>
  <si>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</si>
  <si>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</si>
  <si>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</si>
  <si>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</si>
  <si>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</si>
  <si>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</si>
  <si>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</si>
  <si>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</si>
  <si>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</si>
  <si>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</si>
  <si>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</si>
  <si>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</si>
  <si>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</si>
  <si>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</si>
  <si>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</si>
  <si>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</si>
  <si>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</si>
  <si>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</si>
  <si>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</si>
  <si>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</si>
  <si>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</si>
  <si>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</si>
  <si>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</si>
  <si>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</si>
  <si>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</si>
  <si>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</si>
  <si>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</si>
  <si>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</si>
  <si>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</si>
  <si>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</si>
  <si>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</si>
  <si>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</si>
  <si>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</si>
  <si>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</si>
  <si>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</si>
  <si>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</si>
  <si>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</si>
  <si>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</si>
  <si>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</si>
  <si>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</si>
  <si>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</si>
  <si>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</si>
  <si>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</si>
  <si>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</si>
  <si>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</si>
  <si>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</si>
  <si>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</si>
  <si>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</si>
  <si>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</si>
  <si>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</si>
  <si>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</si>
  <si>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</si>
  <si>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</si>
  <si>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</si>
  <si>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</si>
  <si>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</si>
  <si>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</si>
  <si>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</si>
  <si>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</si>
  <si>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</si>
  <si>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</si>
  <si>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</si>
  <si>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</si>
  <si>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</si>
  <si>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</si>
  <si>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</si>
  <si>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</si>
  <si>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</si>
  <si>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</si>
  <si>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</si>
  <si>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</si>
  <si>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</si>
  <si>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</si>
  <si>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</si>
  <si>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</si>
  <si>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</si>
  <si>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</si>
  <si>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</si>
  <si>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</si>
  <si>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</si>
  <si>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</si>
  <si>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</si>
  <si>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</si>
  <si>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</si>
  <si>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</si>
  <si>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</si>
  <si>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</si>
  <si>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</si>
  <si>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</si>
  <si>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</si>
  <si>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</si>
  <si>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</si>
  <si>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</si>
  <si>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</si>
  <si>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</si>
  <si>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</si>
  <si>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</si>
  <si>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</si>
  <si>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</si>
  <si>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</si>
  <si>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</si>
  <si>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</si>
  <si>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</si>
  <si>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</si>
  <si>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</si>
  <si>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</si>
  <si>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</si>
  <si>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</si>
  <si>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</si>
  <si>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</si>
  <si>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</si>
  <si>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</si>
  <si>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</si>
  <si>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</si>
  <si>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</si>
  <si>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</si>
  <si>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</si>
  <si>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</si>
  <si>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</si>
  <si>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</si>
  <si>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</si>
  <si>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</si>
  <si>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</si>
  <si>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</si>
  <si>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</si>
  <si>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</si>
  <si>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</si>
  <si>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</si>
  <si>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</si>
  <si>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</si>
  <si>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</si>
  <si>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</si>
  <si>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</si>
  <si>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</si>
  <si>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</si>
  <si>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</si>
  <si>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</si>
  <si>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</si>
  <si>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</si>
  <si>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</si>
  <si>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</si>
  <si>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</si>
  <si>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</si>
  <si>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</si>
  <si>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</si>
  <si>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</si>
  <si>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</si>
  <si>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</si>
  <si>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</si>
  <si>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</si>
  <si>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</si>
  <si>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</si>
  <si>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</si>
  <si>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</si>
  <si>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</si>
  <si>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</si>
  <si>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</si>
  <si>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</si>
  <si>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</si>
  <si>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</si>
  <si>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</si>
  <si>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</si>
  <si>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</si>
  <si>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</si>
  <si>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</si>
  <si>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</si>
  <si>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</si>
  <si>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</si>
  <si>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</si>
  <si>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</si>
  <si>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</si>
  <si>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</si>
  <si>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</si>
  <si>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</si>
  <si>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</si>
  <si>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</si>
  <si>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</si>
  <si>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</si>
  <si>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</si>
  <si>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</si>
  <si>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</si>
  <si>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</si>
  <si>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</si>
  <si>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</si>
  <si>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</si>
  <si>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</si>
  <si>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</si>
  <si>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</si>
  <si>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</si>
  <si>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</si>
  <si>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</si>
  <si>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</si>
  <si>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</si>
  <si>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</si>
  <si>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</si>
  <si>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</si>
  <si>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</si>
  <si>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</si>
  <si>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</si>
  <si>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</si>
  <si>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</si>
  <si>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</si>
  <si>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</si>
  <si>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</si>
  <si>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</si>
  <si>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</si>
  <si>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</si>
  <si>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</si>
  <si>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</si>
  <si>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</si>
  <si>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</si>
  <si>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</si>
  <si>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</si>
  <si>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</si>
  <si>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</si>
  <si>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</si>
  <si>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</si>
  <si>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</si>
  <si>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</si>
  <si>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</si>
  <si>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</si>
  <si>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</si>
  <si>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</si>
  <si>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</si>
  <si>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</si>
  <si>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</si>
  <si>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</si>
  <si>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</si>
  <si>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</si>
  <si>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</si>
  <si>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</si>
  <si>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</si>
  <si>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</si>
  <si>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</si>
  <si>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</si>
  <si>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</si>
  <si>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</si>
  <si>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</si>
  <si>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</si>
  <si>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</si>
  <si>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</si>
  <si>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</si>
  <si>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</si>
  <si>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</si>
  <si>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</si>
  <si>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</si>
  <si>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</si>
  <si>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</si>
  <si>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</si>
  <si>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</si>
  <si>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</si>
  <si>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</si>
  <si>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</si>
  <si>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</si>
  <si>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</si>
  <si>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</si>
  <si>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</si>
  <si>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</si>
  <si>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</si>
  <si>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</si>
  <si>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</si>
  <si>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</si>
  <si>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</si>
  <si>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</si>
  <si>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</si>
  <si>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</si>
  <si>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</si>
  <si>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</si>
  <si>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</si>
  <si>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</si>
  <si>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</si>
  <si>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</si>
  <si>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</si>
  <si>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</si>
  <si>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</si>
  <si>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</si>
  <si>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</si>
  <si>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</si>
  <si>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</si>
  <si>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</si>
  <si>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</si>
  <si>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</si>
  <si>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</si>
  <si>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</si>
  <si>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</si>
  <si>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</si>
  <si>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</si>
  <si>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</si>
  <si>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</si>
  <si>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</si>
  <si>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</si>
  <si>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</si>
  <si>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</si>
  <si>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</si>
  <si>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</si>
  <si>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</si>
  <si>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</si>
  <si>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</si>
  <si>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</si>
  <si>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</si>
  <si>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</si>
  <si>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</si>
  <si>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</si>
  <si>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</si>
  <si>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</si>
  <si>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</si>
  <si>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</si>
  <si>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</si>
  <si>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</si>
  <si>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</si>
  <si>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</si>
  <si>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</si>
  <si>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</si>
  <si>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</si>
  <si>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</si>
  <si>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</si>
  <si>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</si>
  <si>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</si>
  <si>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</si>
  <si>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</si>
  <si>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</si>
  <si>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</si>
  <si>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</si>
  <si>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</si>
  <si>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</si>
  <si>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</si>
  <si>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</si>
  <si>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</si>
  <si>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</si>
  <si>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</si>
  <si>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</si>
  <si>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</si>
  <si>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</si>
  <si>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</si>
  <si>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</si>
  <si>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</si>
  <si>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</si>
  <si>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</si>
  <si>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</si>
  <si>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</si>
  <si>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</si>
  <si>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</si>
  <si>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</si>
  <si>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</si>
  <si>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</si>
  <si>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</si>
  <si>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</si>
  <si>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</si>
  <si>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</si>
  <si>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</si>
  <si>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</si>
  <si>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</si>
  <si>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</si>
  <si>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</si>
  <si>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</si>
  <si>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</si>
  <si>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</si>
  <si>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</si>
  <si>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</si>
  <si>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</si>
  <si>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</si>
  <si>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</si>
  <si>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</si>
  <si>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</si>
  <si>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</si>
  <si>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</si>
  <si>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</si>
  <si>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</si>
  <si>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</si>
  <si>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</si>
  <si>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</si>
  <si>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</si>
  <si>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</si>
  <si>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</si>
  <si>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</si>
  <si>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</si>
  <si>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</si>
  <si>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</si>
  <si>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</si>
  <si>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</si>
  <si>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</si>
  <si>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</si>
  <si>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</si>
  <si>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</si>
  <si>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</si>
  <si>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</si>
  <si>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</si>
  <si>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</si>
  <si>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</si>
  <si>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</si>
  <si>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</si>
  <si>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</si>
  <si>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</si>
  <si>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</si>
  <si>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</si>
  <si>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</si>
  <si>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</si>
  <si>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</si>
  <si>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</si>
  <si>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</si>
  <si>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</si>
  <si>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</si>
  <si>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</si>
  <si>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</si>
  <si>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</si>
  <si>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</si>
  <si>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</si>
  <si>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</si>
  <si>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</si>
  <si>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</si>
  <si>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</si>
  <si>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</si>
  <si>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</si>
  <si>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</si>
  <si>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</si>
  <si>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</si>
  <si>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</si>
  <si>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</si>
  <si>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</si>
  <si>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</si>
  <si>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</si>
  <si>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</si>
  <si>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</si>
  <si>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</si>
  <si>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</si>
  <si>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</si>
  <si>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</si>
  <si>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</si>
  <si>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</si>
  <si>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</si>
  <si>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</si>
  <si>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</si>
  <si>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</si>
  <si>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</si>
  <si>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</si>
  <si>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</si>
  <si>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</si>
  <si>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</si>
  <si>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</si>
  <si>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</si>
  <si>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</si>
  <si>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</si>
  <si>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</si>
  <si>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</si>
  <si>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</si>
  <si>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</si>
  <si>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</si>
  <si>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</si>
  <si>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</si>
  <si>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</si>
  <si>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</si>
  <si>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</si>
  <si>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</si>
  <si>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</si>
  <si>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</si>
  <si>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</si>
  <si>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</si>
  <si>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</si>
  <si>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</si>
  <si>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</si>
  <si>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</si>
  <si>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</si>
  <si>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</si>
  <si>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</si>
  <si>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</si>
  <si>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</si>
  <si>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</si>
  <si>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</si>
  <si>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</si>
  <si>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</si>
  <si>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</si>
  <si>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</si>
  <si>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</si>
  <si>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</si>
  <si>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</si>
  <si>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</si>
  <si>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</si>
  <si>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</si>
  <si>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</si>
  <si>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</si>
  <si>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</si>
  <si>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</si>
  <si>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</si>
  <si>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</si>
  <si>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</si>
  <si>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</si>
  <si>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</si>
  <si>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</si>
  <si>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</si>
  <si>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</si>
  <si>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</si>
  <si>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</si>
  <si>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</si>
  <si>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</si>
  <si>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</si>
  <si>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</si>
  <si>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</si>
  <si>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</si>
  <si>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</si>
  <si>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</si>
  <si>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</si>
  <si>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</si>
  <si>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</si>
  <si>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</si>
  <si>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</si>
  <si>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</si>
  <si>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</si>
  <si>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</si>
  <si>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</si>
  <si>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</si>
  <si>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</si>
  <si>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</si>
  <si>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</si>
  <si>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</si>
  <si>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</si>
  <si>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</si>
  <si>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</si>
  <si>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</si>
  <si>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</si>
  <si>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</si>
  <si>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</si>
  <si>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</si>
  <si>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</si>
  <si>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</si>
  <si>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</si>
  <si>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</si>
  <si>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</si>
  <si>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</si>
  <si>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</si>
  <si>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</si>
  <si>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</si>
  <si>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</si>
  <si>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</si>
  <si>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</si>
  <si>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</si>
  <si>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</si>
  <si>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</si>
  <si>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</si>
  <si>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</si>
  <si>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</si>
  <si>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</si>
  <si>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</si>
  <si>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</si>
  <si>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</si>
  <si>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</si>
  <si>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</si>
  <si>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</si>
  <si>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</si>
  <si>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</si>
  <si>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</si>
  <si>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</si>
  <si>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</si>
  <si>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</si>
  <si>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</si>
  <si>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</si>
  <si>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</si>
  <si>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</si>
  <si>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</si>
  <si>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</si>
  <si>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</si>
  <si>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</si>
  <si>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</si>
  <si>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</si>
  <si>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</si>
  <si>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</si>
  <si>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</si>
  <si>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</si>
  <si>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</si>
  <si>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</si>
  <si>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</si>
  <si>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</si>
  <si>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</si>
  <si>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</si>
  <si>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</si>
  <si>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</si>
  <si>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</si>
  <si>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</si>
  <si>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</si>
  <si>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</si>
  <si>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</si>
  <si>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</si>
  <si>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</si>
  <si>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</si>
  <si>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</si>
  <si>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</si>
  <si>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</si>
  <si>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</si>
  <si>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</si>
  <si>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</si>
  <si>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</si>
  <si>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</si>
  <si>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</si>
  <si>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</si>
  <si>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</si>
  <si>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</si>
  <si>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</si>
  <si>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</si>
  <si>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</si>
  <si>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</si>
  <si>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</si>
  <si>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</si>
  <si>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</si>
  <si>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</si>
  <si>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</si>
  <si>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</si>
  <si>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</si>
  <si>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</si>
  <si>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</si>
  <si>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</si>
  <si>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</si>
  <si>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</si>
  <si>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</si>
  <si>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</si>
  <si>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</si>
  <si>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</si>
  <si>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</si>
  <si>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</si>
  <si>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</si>
  <si>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</si>
  <si>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</si>
  <si>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</si>
  <si>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</si>
  <si>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</si>
  <si>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</si>
  <si>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</si>
  <si>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</si>
  <si>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</si>
  <si>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</si>
  <si>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</si>
  <si>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</si>
  <si>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</si>
  <si>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</si>
  <si>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</si>
  <si>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</si>
  <si>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</si>
  <si>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</si>
  <si>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</si>
  <si>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</si>
  <si>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</si>
  <si>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</si>
  <si>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</si>
  <si>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</si>
  <si>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</si>
  <si>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</si>
  <si>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</si>
  <si>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</si>
  <si>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</si>
  <si>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</si>
  <si>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</si>
  <si>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</si>
  <si>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</si>
  <si>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</si>
  <si>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</si>
  <si>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</si>
  <si>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</si>
  <si>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</si>
  <si>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</si>
  <si>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</si>
  <si>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</si>
  <si>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</si>
  <si>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</si>
  <si>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</si>
  <si>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</si>
  <si>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</si>
  <si>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</si>
  <si>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</si>
  <si>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</si>
  <si>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</si>
  <si>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</si>
  <si>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</si>
  <si>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</si>
  <si>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</si>
  <si>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</si>
  <si>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</si>
  <si>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</si>
  <si>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</si>
  <si>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</si>
  <si>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</si>
  <si>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</si>
  <si>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</si>
  <si>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</si>
  <si>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</si>
  <si>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</si>
  <si>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</si>
  <si>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</si>
  <si>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</si>
  <si>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</si>
  <si>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</si>
  <si>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</si>
  <si>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</si>
  <si>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</si>
  <si>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</si>
  <si>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</si>
  <si>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</si>
  <si>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</si>
  <si>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</si>
  <si>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</si>
  <si>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</si>
  <si>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</si>
  <si>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</si>
  <si>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</si>
  <si>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</si>
  <si>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</si>
  <si>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</si>
  <si>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</si>
  <si>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</si>
  <si>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</si>
  <si>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</si>
  <si>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</si>
  <si>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</si>
  <si>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</si>
  <si>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</si>
  <si>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</si>
  <si>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</si>
  <si>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</si>
  <si>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</si>
  <si>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</si>
  <si>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</si>
  <si>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</si>
  <si>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</si>
  <si>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</si>
  <si>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</si>
  <si>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</si>
  <si>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</si>
  <si>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</si>
  <si>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</si>
  <si>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</si>
  <si>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</si>
  <si>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</si>
  <si>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</si>
  <si>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</si>
  <si>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</si>
  <si>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</si>
  <si>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</si>
  <si>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</si>
  <si>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</si>
  <si>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</si>
  <si>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</si>
  <si>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</si>
  <si>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</si>
  <si>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</si>
  <si>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</si>
  <si>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</si>
  <si>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</si>
  <si>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</si>
  <si>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</si>
  <si>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</si>
  <si>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</si>
  <si>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</si>
  <si>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</si>
  <si>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</si>
  <si>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</si>
  <si>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</si>
  <si>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</si>
  <si>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</si>
  <si>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</si>
  <si>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</si>
  <si>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</si>
  <si>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</si>
  <si>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</si>
  <si>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</si>
  <si>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</si>
  <si>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</si>
  <si>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</si>
  <si>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</si>
  <si>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</si>
  <si>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</si>
  <si>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</si>
  <si>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</si>
  <si>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</si>
  <si>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</si>
  <si>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</si>
  <si>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</si>
  <si>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</si>
  <si>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</si>
  <si>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</si>
  <si>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</si>
  <si>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</si>
  <si>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</si>
  <si>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</si>
  <si>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</si>
  <si>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</si>
  <si>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</si>
  <si>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</si>
  <si>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</si>
  <si>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</si>
  <si>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</si>
  <si>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</si>
  <si>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</si>
  <si>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</si>
  <si>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</si>
  <si>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</si>
  <si>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</si>
  <si>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</si>
  <si>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</si>
  <si>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</si>
  <si>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</si>
  <si>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</si>
  <si>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</si>
  <si>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</si>
  <si>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</si>
  <si>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</si>
  <si>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</si>
  <si>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</si>
  <si>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</si>
  <si>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</si>
  <si>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</si>
  <si>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</si>
  <si>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</si>
  <si>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</si>
  <si>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</si>
  <si>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</si>
  <si>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</si>
  <si>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</si>
  <si>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</si>
  <si>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</si>
  <si>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</si>
  <si>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</si>
  <si>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</si>
  <si>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</si>
  <si>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</si>
  <si>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</si>
  <si>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</si>
  <si>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</si>
  <si>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</si>
  <si>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</si>
  <si>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</si>
  <si>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</si>
  <si>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</si>
  <si>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</si>
  <si>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</si>
  <si>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</si>
  <si>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</si>
  <si>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</si>
  <si>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</si>
  <si>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</si>
  <si>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</si>
  <si>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</si>
  <si>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</si>
  <si>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</si>
  <si>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</si>
  <si>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</si>
  <si>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</si>
  <si>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</si>
  <si>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</si>
  <si>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</si>
  <si>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</si>
  <si>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</si>
  <si>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</si>
  <si>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</si>
  <si>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</si>
  <si>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</si>
  <si>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</si>
  <si>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</si>
  <si>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</si>
  <si>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</si>
  <si>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</si>
  <si>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</si>
  <si>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</si>
  <si>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</si>
  <si>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</si>
  <si>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</si>
  <si>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</si>
  <si>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</si>
  <si>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</si>
  <si>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</si>
  <si>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</si>
  <si>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</si>
  <si>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</si>
  <si>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</si>
  <si>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</si>
  <si>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</si>
  <si>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</si>
  <si>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</si>
  <si>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</si>
  <si>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</si>
  <si>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</si>
  <si>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</si>
  <si>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</si>
  <si>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</si>
  <si>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</si>
  <si>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</si>
  <si>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</si>
  <si>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</si>
  <si>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</si>
  <si>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</si>
  <si>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</si>
  <si>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</si>
  <si>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</si>
  <si>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</si>
  <si>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</si>
  <si>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</si>
  <si>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</si>
  <si>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</si>
  <si>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</si>
  <si>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</si>
  <si>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</si>
  <si>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</si>
  <si>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</si>
  <si>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</si>
  <si>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</si>
  <si>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</si>
  <si>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</si>
  <si>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</si>
  <si>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</si>
  <si>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</si>
  <si>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</si>
  <si>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</si>
  <si>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</si>
  <si>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</si>
  <si>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</si>
  <si>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</si>
  <si>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</si>
  <si>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</si>
  <si>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</si>
  <si>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</si>
  <si>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</si>
  <si>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</si>
  <si>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</si>
  <si>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</si>
  <si>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</si>
  <si>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</si>
  <si>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</si>
  <si>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</si>
  <si>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</si>
  <si>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</si>
  <si>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</si>
  <si>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</si>
  <si>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</si>
  <si>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</si>
  <si>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</si>
  <si>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</si>
  <si>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</si>
  <si>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</si>
  <si>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</si>
  <si>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</si>
  <si>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</si>
  <si>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</si>
  <si>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</si>
  <si>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</si>
  <si>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</si>
  <si>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</si>
  <si>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</si>
  <si>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</si>
  <si>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</si>
  <si>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</si>
  <si>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</si>
  <si>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</si>
  <si>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</si>
  <si>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</si>
  <si>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</si>
  <si>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</si>
  <si>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</si>
  <si>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</si>
  <si>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</si>
  <si>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</si>
  <si>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</si>
  <si>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</si>
  <si>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</si>
  <si>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</si>
  <si>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</si>
  <si>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</si>
  <si>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</si>
  <si>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</si>
  <si>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</si>
  <si>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</si>
  <si>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</si>
  <si>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</si>
  <si>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</si>
  <si>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</si>
  <si>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</si>
  <si>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</si>
  <si>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</si>
  <si>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</si>
  <si>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</si>
  <si>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</si>
  <si>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</si>
  <si>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</si>
  <si>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</si>
  <si>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</si>
  <si>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</si>
  <si>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</si>
  <si>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</si>
  <si>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</si>
  <si>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</si>
  <si>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</si>
  <si>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</si>
  <si>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</si>
  <si>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</si>
  <si>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</si>
  <si>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</si>
  <si>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</si>
  <si>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</si>
  <si>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</si>
  <si>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</si>
  <si>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</si>
  <si>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</si>
  <si>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</si>
  <si>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</si>
  <si>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</si>
  <si>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</si>
  <si>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</si>
  <si>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</si>
  <si>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</si>
  <si>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</si>
  <si>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</si>
  <si>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</si>
  <si>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</si>
  <si>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</si>
  <si>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</si>
  <si>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</si>
  <si>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</si>
  <si>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</si>
  <si>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</si>
  <si>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</si>
  <si>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</si>
  <si>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</si>
  <si>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</si>
  <si>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</si>
  <si>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</si>
  <si>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</si>
  <si>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</si>
  <si>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</si>
  <si>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</si>
  <si>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</si>
  <si>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</si>
  <si>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</si>
  <si>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</si>
  <si>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</si>
  <si>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</si>
  <si>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</si>
  <si>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</si>
  <si>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</si>
  <si>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</si>
  <si>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</si>
  <si>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</si>
  <si>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</si>
  <si>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</si>
  <si>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</si>
  <si>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</si>
  <si>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</si>
  <si>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</si>
  <si>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</si>
  <si>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</si>
  <si>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</si>
  <si>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</si>
  <si>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</si>
  <si>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</si>
  <si>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</si>
  <si>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</si>
  <si>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</si>
  <si>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</si>
  <si>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</si>
  <si>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</si>
  <si>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</si>
  <si>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</si>
  <si>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</si>
  <si>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</si>
  <si>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</si>
  <si>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</si>
  <si>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</si>
  <si>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</si>
  <si>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</si>
  <si>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</si>
  <si>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</si>
  <si>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</si>
  <si>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</si>
  <si>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</si>
  <si>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</si>
  <si>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</si>
  <si>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</si>
  <si>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</si>
  <si>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</si>
  <si>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</si>
  <si>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</si>
  <si>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</si>
  <si>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</si>
  <si>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</si>
  <si>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</si>
  <si>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</si>
  <si>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</si>
  <si>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</si>
  <si>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</si>
  <si>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</si>
  <si>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</si>
  <si>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</si>
  <si>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</si>
  <si>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</si>
  <si>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</si>
  <si>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</si>
  <si>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</si>
  <si>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</si>
  <si>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</si>
  <si>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</si>
  <si>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</si>
  <si>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</si>
  <si>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</si>
  <si>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</si>
  <si>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</si>
  <si>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</si>
  <si>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</si>
  <si>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</si>
  <si>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</si>
  <si>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</si>
  <si>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</si>
  <si>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</si>
  <si>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</si>
  <si>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</si>
  <si>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</si>
  <si>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</si>
  <si>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</si>
  <si>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</si>
  <si>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</si>
  <si>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</si>
  <si>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</si>
  <si>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</si>
  <si>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</si>
  <si>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</si>
  <si>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</si>
  <si>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</si>
  <si>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</si>
  <si>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</si>
  <si>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</si>
  <si>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</si>
  <si>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</si>
  <si>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</si>
  <si>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</si>
  <si>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</si>
  <si>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</si>
  <si>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</si>
  <si>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</si>
  <si>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</si>
  <si>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</si>
  <si>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</si>
  <si>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</si>
  <si>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</si>
  <si>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</si>
  <si>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</si>
  <si>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</si>
  <si>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</si>
  <si>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</si>
  <si>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</si>
  <si>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</si>
  <si>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</si>
  <si>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</si>
  <si>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</si>
  <si>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</si>
  <si>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</si>
  <si>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</si>
  <si>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</si>
  <si>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</si>
  <si>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</si>
  <si>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</si>
  <si>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</si>
  <si>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</si>
  <si>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</si>
  <si>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</si>
  <si>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</si>
  <si>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</si>
  <si>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</si>
  <si>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</si>
  <si>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</si>
  <si>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</si>
  <si>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</si>
  <si>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</si>
  <si>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</si>
  <si>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</si>
  <si>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</si>
  <si>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</si>
  <si>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</si>
  <si>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</si>
  <si>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</si>
  <si>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</si>
  <si>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</si>
  <si>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</si>
  <si>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</si>
  <si>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</si>
  <si>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</si>
  <si>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</si>
  <si>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</si>
  <si>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</si>
  <si>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</si>
  <si>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</si>
  <si>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</si>
  <si>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</si>
  <si>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</si>
  <si>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</si>
  <si>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</si>
  <si>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</si>
  <si>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</si>
  <si>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</si>
  <si>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</si>
  <si>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</si>
  <si>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</si>
  <si>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</si>
  <si>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</si>
  <si>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</si>
  <si>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</si>
  <si>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</si>
  <si>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</si>
  <si>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</si>
  <si>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</si>
  <si>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</si>
  <si>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</si>
  <si>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</si>
  <si>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</si>
  <si>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</si>
  <si>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</si>
  <si>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</si>
  <si>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</si>
  <si>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</si>
  <si>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</si>
  <si>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</si>
  <si>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</si>
  <si>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</si>
  <si>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</si>
  <si>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</si>
  <si>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</si>
  <si>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</si>
  <si>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</si>
  <si>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</si>
  <si>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</si>
  <si>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</si>
  <si>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</si>
  <si>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</si>
  <si>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</si>
  <si>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</si>
  <si>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</si>
  <si>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</si>
  <si>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</si>
  <si>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</si>
  <si>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</si>
  <si>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</si>
  <si>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</si>
  <si>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</si>
  <si>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</si>
  <si>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</si>
  <si>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</si>
  <si>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</si>
  <si>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</si>
  <si>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</si>
  <si>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</si>
  <si>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</si>
  <si>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</si>
  <si>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</si>
  <si>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</si>
  <si>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</si>
  <si>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</si>
  <si>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</si>
  <si>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</si>
  <si>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</si>
  <si>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</si>
  <si>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</si>
  <si>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</si>
  <si>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</si>
  <si>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</si>
  <si>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</si>
  <si>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</si>
  <si>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</si>
  <si>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</si>
  <si>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</si>
  <si>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</si>
  <si>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</si>
  <si>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</si>
  <si>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</si>
  <si>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</si>
  <si>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</si>
  <si>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</si>
  <si>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</si>
  <si>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</si>
  <si>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</si>
  <si>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</si>
  <si>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</si>
  <si>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</si>
  <si>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</si>
  <si>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</si>
  <si>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</si>
  <si>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</si>
  <si>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</si>
  <si>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</si>
  <si>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</si>
  <si>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</si>
  <si>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</si>
  <si>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</si>
  <si>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</si>
  <si>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</si>
  <si>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</si>
  <si>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</si>
  <si>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</si>
  <si>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</si>
  <si>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</si>
  <si>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</si>
  <si>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</si>
  <si>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</si>
  <si>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</si>
  <si>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</si>
  <si>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</si>
  <si>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</si>
  <si>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</si>
  <si>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</si>
  <si>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</si>
  <si>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</si>
  <si>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</si>
  <si>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</si>
  <si>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</si>
  <si>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</si>
  <si>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</si>
  <si>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</si>
  <si>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</si>
  <si>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</si>
  <si>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</si>
  <si>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</si>
  <si>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</si>
  <si>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</si>
  <si>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</si>
  <si>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</si>
  <si>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</si>
  <si>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</si>
  <si>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</si>
  <si>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</si>
  <si>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</si>
  <si>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</si>
  <si>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</si>
  <si>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</si>
  <si>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</si>
  <si>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</si>
  <si>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</si>
  <si>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</si>
  <si>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</si>
  <si>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</si>
  <si>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</si>
  <si>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</si>
  <si>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</si>
  <si>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</si>
  <si>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</si>
  <si>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</si>
  <si>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</si>
  <si>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</si>
  <si>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</si>
  <si>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</si>
  <si>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</si>
  <si>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</si>
  <si>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</si>
  <si>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</si>
  <si>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</si>
  <si>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</si>
  <si>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</si>
  <si>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</si>
  <si>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</si>
  <si>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</si>
  <si>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</si>
  <si>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</si>
  <si>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</si>
  <si>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</si>
  <si>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</si>
  <si>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</si>
  <si>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</si>
  <si>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</si>
  <si>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</si>
  <si>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</si>
  <si>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</si>
  <si>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</si>
  <si>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</si>
  <si>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</si>
  <si>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</si>
  <si>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</si>
  <si>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</si>
  <si>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</si>
  <si>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</si>
  <si>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</si>
  <si>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</si>
  <si>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</si>
  <si>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</si>
  <si>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</si>
  <si>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</si>
  <si>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</si>
  <si>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</si>
  <si>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</si>
  <si>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</si>
  <si>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</si>
  <si>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</si>
  <si>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</si>
  <si>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</si>
  <si>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</si>
  <si>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</si>
  <si>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</si>
  <si>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</si>
  <si>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</si>
  <si>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</si>
  <si>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</si>
  <si>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</si>
  <si>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</si>
  <si>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</si>
  <si>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</si>
  <si>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</si>
  <si>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</si>
  <si>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</si>
  <si>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</si>
  <si>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</si>
  <si>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</si>
  <si>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</si>
  <si>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</si>
  <si>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</si>
  <si>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</si>
  <si>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</si>
  <si>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</si>
  <si>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</si>
  <si>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</si>
  <si>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</si>
  <si>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</si>
  <si>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</si>
  <si>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</si>
  <si>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</si>
  <si>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</si>
  <si>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</si>
  <si>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</si>
  <si>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</si>
  <si>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</si>
  <si>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</si>
  <si>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</si>
  <si>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</si>
  <si>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</si>
  <si>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</si>
  <si>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</si>
  <si>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</si>
  <si>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</si>
  <si>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</si>
  <si>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</si>
  <si>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</si>
  <si>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</si>
  <si>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</si>
  <si>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</si>
  <si>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</si>
  <si>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</si>
  <si>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</si>
  <si>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</si>
  <si>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</si>
  <si>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</si>
  <si>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</si>
  <si>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</si>
  <si>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</si>
  <si>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</si>
  <si>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</si>
  <si>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</si>
  <si>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</si>
  <si>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</si>
  <si>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</si>
  <si>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</si>
  <si>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</si>
  <si>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</si>
  <si>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</si>
  <si>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</si>
  <si>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</si>
  <si>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</si>
  <si>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</si>
  <si>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</si>
  <si>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</si>
  <si>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</si>
  <si>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</si>
  <si>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</si>
  <si>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</si>
  <si>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</si>
  <si>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</si>
  <si>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</si>
  <si>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</si>
  <si>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</si>
  <si>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</si>
  <si>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</si>
  <si>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</si>
  <si>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</si>
  <si>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</si>
  <si>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</si>
  <si>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</si>
  <si>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</si>
  <si>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</si>
  <si>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</si>
  <si>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</si>
  <si>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</si>
  <si>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</si>
  <si>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</si>
  <si>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</si>
  <si>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</si>
  <si>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</si>
  <si>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</si>
  <si>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</si>
  <si>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</si>
  <si>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</si>
  <si>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</si>
  <si>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</si>
  <si>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</si>
  <si>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</si>
  <si>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</si>
  <si>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</si>
  <si>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</si>
  <si>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</si>
  <si>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</si>
  <si>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</si>
  <si>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</si>
  <si>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</si>
  <si>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</si>
  <si>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</si>
  <si>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</si>
  <si>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</si>
  <si>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</si>
  <si>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</si>
  <si>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</si>
  <si>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</si>
  <si>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</si>
  <si>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</si>
  <si>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</si>
  <si>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</si>
  <si>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</si>
  <si>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</si>
  <si>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</si>
  <si>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</si>
  <si>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</si>
  <si>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</si>
  <si>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</si>
  <si>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</si>
  <si>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</si>
  <si>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</si>
  <si>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</si>
  <si>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</si>
  <si>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</si>
  <si>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</si>
  <si>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</si>
  <si>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</si>
  <si>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</si>
  <si>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</si>
  <si>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</si>
  <si>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</si>
  <si>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</si>
  <si>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</si>
  <si>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</si>
  <si>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</si>
  <si>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</si>
  <si>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</si>
  <si>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</si>
  <si>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</si>
  <si>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</si>
  <si>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</si>
  <si>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</si>
  <si>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</si>
  <si>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</si>
  <si>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</si>
  <si>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</si>
  <si>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</si>
  <si>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</si>
  <si>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</si>
  <si>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</si>
  <si>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</si>
  <si>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</si>
  <si>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</si>
  <si>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</si>
  <si>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</si>
  <si>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</si>
  <si>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</si>
  <si>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</si>
  <si>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</si>
  <si>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</si>
  <si>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</si>
  <si>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</si>
  <si>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</si>
  <si>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</si>
  <si>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</si>
  <si>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</si>
  <si>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</si>
  <si>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</si>
  <si>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</si>
  <si>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</si>
  <si>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</si>
  <si>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</si>
  <si>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</si>
  <si>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</si>
  <si>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</si>
  <si>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</si>
  <si>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</si>
  <si>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</si>
  <si>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</si>
  <si>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</si>
  <si>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</si>
  <si>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</si>
  <si>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</si>
  <si>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</si>
  <si>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</si>
  <si>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</si>
  <si>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</si>
  <si>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</si>
  <si>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</si>
  <si>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</si>
  <si>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</si>
  <si>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</si>
  <si>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</si>
  <si>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</si>
  <si>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</si>
  <si>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</si>
  <si>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</si>
  <si>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</si>
  <si>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</si>
  <si>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</si>
  <si>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</si>
  <si>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</si>
  <si>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</si>
  <si>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</si>
  <si>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</si>
  <si>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</si>
  <si>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</si>
  <si>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</si>
  <si>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</si>
  <si>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</si>
  <si>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</si>
  <si>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</si>
  <si>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</si>
  <si>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</si>
  <si>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</si>
  <si>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</si>
  <si>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</si>
  <si>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</si>
  <si>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</si>
  <si>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</si>
  <si>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</si>
  <si>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</si>
  <si>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</si>
  <si>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</si>
  <si>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</si>
  <si>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</si>
  <si>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</si>
  <si>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</si>
  <si>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</si>
  <si>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</si>
  <si>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</si>
  <si>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</si>
  <si>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</si>
  <si>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</si>
  <si>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</si>
  <si>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</si>
  <si>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</si>
  <si>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</si>
  <si>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</si>
  <si>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</si>
  <si>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</si>
  <si>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</si>
  <si>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</si>
  <si>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</si>
  <si>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</si>
  <si>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</si>
  <si>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</si>
  <si>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</si>
  <si>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</si>
  <si>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</si>
  <si>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</si>
  <si>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</si>
  <si>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</si>
  <si>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</si>
  <si>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</si>
  <si>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</si>
  <si>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</si>
  <si>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</si>
  <si>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</si>
  <si>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</si>
  <si>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</si>
  <si>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</si>
  <si>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</si>
  <si>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</si>
  <si>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</si>
  <si>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</si>
  <si>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</si>
  <si>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</si>
  <si>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</si>
  <si>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</si>
  <si>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</si>
  <si>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</si>
  <si>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</si>
  <si>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</si>
  <si>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</si>
  <si>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</si>
  <si>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</si>
  <si>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</si>
  <si>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</si>
  <si>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</si>
  <si>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</si>
  <si>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</si>
  <si>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</si>
  <si>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</si>
  <si>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</si>
  <si>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</si>
  <si>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</si>
  <si>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</si>
  <si>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</si>
  <si>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</si>
  <si>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</si>
  <si>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</si>
  <si>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</si>
  <si>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</si>
  <si>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</si>
  <si>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</si>
  <si>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</si>
  <si>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</si>
  <si>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</si>
  <si>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</si>
  <si>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</si>
  <si>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</si>
  <si>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</si>
  <si>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</si>
  <si>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</si>
  <si>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</si>
  <si>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</si>
  <si>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</si>
  <si>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</si>
  <si>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</si>
  <si>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</si>
  <si>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</si>
  <si>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</si>
  <si>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</si>
  <si>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</si>
  <si>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</si>
  <si>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</si>
  <si>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</si>
  <si>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</si>
  <si>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</si>
  <si>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</si>
  <si>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</si>
  <si>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</si>
  <si>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</si>
  <si>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</si>
  <si>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</si>
  <si>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</si>
  <si>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</si>
  <si>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</si>
  <si>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</si>
  <si>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</si>
  <si>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</si>
  <si>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</si>
  <si>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</si>
  <si>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</si>
  <si>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</si>
  <si>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</si>
  <si>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</si>
  <si>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</si>
  <si>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</si>
  <si>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</si>
  <si>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</si>
  <si>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</si>
  <si>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</si>
  <si>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</si>
  <si>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</si>
  <si>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</si>
  <si>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</si>
  <si>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</si>
  <si>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</si>
  <si>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</si>
  <si>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</si>
  <si>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</si>
  <si>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</si>
  <si>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</si>
  <si>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</si>
  <si>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</si>
  <si>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</si>
  <si>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</si>
  <si>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</si>
  <si>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</si>
  <si>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</si>
  <si>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</si>
  <si>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</si>
  <si>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</si>
  <si>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</si>
  <si>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</si>
  <si>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</si>
  <si>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</si>
  <si>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</si>
  <si>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</si>
  <si>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</si>
  <si>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</si>
  <si>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</si>
  <si>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</si>
  <si>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</si>
  <si>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</si>
  <si>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</si>
  <si>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</si>
  <si>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</si>
  <si>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</si>
  <si>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</si>
  <si>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</si>
  <si>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</si>
  <si>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</si>
  <si>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</si>
  <si>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</si>
  <si>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</si>
  <si>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</si>
  <si>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</si>
  <si>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</si>
  <si>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</si>
  <si>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</si>
  <si>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</si>
  <si>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</si>
  <si>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</si>
  <si>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</si>
  <si>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</si>
  <si>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</si>
  <si>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</si>
  <si>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</si>
  <si>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</si>
  <si>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</si>
  <si>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</si>
  <si>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</si>
  <si>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</si>
  <si>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</si>
  <si>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</si>
  <si>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</si>
  <si>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</si>
  <si>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</si>
  <si>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</si>
  <si>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</si>
  <si>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</si>
  <si>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</si>
  <si>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</si>
  <si>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</si>
  <si>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</si>
  <si>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</si>
  <si>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</si>
  <si>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</si>
  <si>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</si>
  <si>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</si>
  <si>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</si>
  <si>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</si>
  <si>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</si>
  <si>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</si>
  <si>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</si>
  <si>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</si>
  <si>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</si>
  <si>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</si>
  <si>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</si>
  <si>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</si>
  <si>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</si>
  <si>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</si>
  <si>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</si>
  <si>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</si>
  <si>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</si>
  <si>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</si>
  <si>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</si>
  <si>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</si>
  <si>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</si>
  <si>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</si>
  <si>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</si>
  <si>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</si>
  <si>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</si>
  <si>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</si>
  <si>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</si>
  <si>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</si>
  <si>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</si>
  <si>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</si>
  <si>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</si>
  <si>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</si>
  <si>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</si>
  <si>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</si>
  <si>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</si>
  <si>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</si>
  <si>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</si>
  <si>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</si>
  <si>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</si>
  <si>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</si>
  <si>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</si>
  <si>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</si>
  <si>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</si>
  <si>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</si>
  <si>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</si>
  <si>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</si>
  <si>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</si>
  <si>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</si>
  <si>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</si>
  <si>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</si>
  <si>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</si>
  <si>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</si>
  <si>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</si>
  <si>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</si>
  <si>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</si>
  <si>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</si>
  <si>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</si>
  <si>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</si>
  <si>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</si>
  <si>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</si>
  <si>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</si>
  <si>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</si>
  <si>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</si>
  <si>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</si>
  <si>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</si>
  <si>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</si>
  <si>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</si>
  <si>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</si>
  <si>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</si>
  <si>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</si>
  <si>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</si>
  <si>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</si>
  <si>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</si>
  <si>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</si>
  <si>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</si>
  <si>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</si>
  <si>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</si>
  <si>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</si>
  <si>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</si>
  <si>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</si>
  <si>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</si>
  <si>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</si>
  <si>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</si>
  <si>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</si>
  <si>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</si>
  <si>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</si>
  <si>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</si>
  <si>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</si>
  <si>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</si>
  <si>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</si>
  <si>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</si>
  <si>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</si>
  <si>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</si>
  <si>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</si>
  <si>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</si>
  <si>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</si>
  <si>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</si>
  <si>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</si>
  <si>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</si>
  <si>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</si>
  <si>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</si>
  <si>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</si>
  <si>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</si>
  <si>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</si>
  <si>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</si>
  <si>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</si>
  <si>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</si>
  <si>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</si>
  <si>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</si>
  <si>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</si>
  <si>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</si>
  <si>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</si>
  <si>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</si>
  <si>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</si>
  <si>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</si>
  <si>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</si>
  <si>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</si>
  <si>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</si>
  <si>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</si>
  <si>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</si>
  <si>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</si>
  <si>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</si>
  <si>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</si>
  <si>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</si>
  <si>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</si>
  <si>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</si>
  <si>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</si>
  <si>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</si>
  <si>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</si>
  <si>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</si>
  <si>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</si>
  <si>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</si>
  <si>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</si>
  <si>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</si>
  <si>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</si>
  <si>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</si>
  <si>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</si>
  <si>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</si>
  <si>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</si>
  <si>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</si>
  <si>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</si>
  <si>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</si>
  <si>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</si>
  <si>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</si>
  <si>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</si>
  <si>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</si>
  <si>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</si>
  <si>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</si>
  <si>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</si>
  <si>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</si>
  <si>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</si>
  <si>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</si>
  <si>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</si>
  <si>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</si>
  <si>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</si>
  <si>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</si>
  <si>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</si>
  <si>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</si>
  <si>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</si>
  <si>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</si>
  <si>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</si>
  <si>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</si>
  <si>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</si>
  <si>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</si>
  <si>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</si>
  <si>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</si>
  <si>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</si>
  <si>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</si>
  <si>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</si>
  <si>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</si>
  <si>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</si>
  <si>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</si>
  <si>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</si>
  <si>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</si>
  <si>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</si>
  <si>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</si>
  <si>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</si>
  <si>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</si>
  <si>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</si>
  <si>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</si>
  <si>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</si>
  <si>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</si>
  <si>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</si>
  <si>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</si>
  <si>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</si>
  <si>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</si>
  <si>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</si>
  <si>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</si>
  <si>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</si>
  <si>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</si>
  <si>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</si>
  <si>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</si>
  <si>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</si>
  <si>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</si>
  <si>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</si>
  <si>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</si>
  <si>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</si>
  <si>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</si>
  <si>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</si>
  <si>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</si>
  <si>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</si>
  <si>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</si>
  <si>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</si>
  <si>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</si>
  <si>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</si>
  <si>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</si>
  <si>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</si>
  <si>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</si>
  <si>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</si>
  <si>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</si>
  <si>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</si>
  <si>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</si>
  <si>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</si>
  <si>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</si>
  <si>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</si>
  <si>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</si>
  <si>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</si>
  <si>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</si>
  <si>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</si>
  <si>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</si>
  <si>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</si>
  <si>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</si>
  <si>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</si>
  <si>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</si>
  <si>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</si>
  <si>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</si>
  <si>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</si>
  <si>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</si>
  <si>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</si>
  <si>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</si>
  <si>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</si>
  <si>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</si>
  <si>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</si>
  <si>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</si>
  <si>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</si>
  <si>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</si>
  <si>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</si>
  <si>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</si>
  <si>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</si>
  <si>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</si>
  <si>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</si>
  <si>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</si>
  <si>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</si>
  <si>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</si>
  <si>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</si>
  <si>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</si>
  <si>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</si>
  <si>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</si>
  <si>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</si>
  <si>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</si>
  <si>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</si>
  <si>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</si>
  <si>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</si>
  <si>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</si>
  <si>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</si>
  <si>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</si>
  <si>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</si>
  <si>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</si>
  <si>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</si>
  <si>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</si>
  <si>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</si>
  <si>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</si>
  <si>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</si>
  <si>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</si>
  <si>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</si>
  <si>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</si>
  <si>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</si>
  <si>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</si>
  <si>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</si>
  <si>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</si>
  <si>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</si>
  <si>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</si>
  <si>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</si>
  <si>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</si>
  <si>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</si>
  <si>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</si>
  <si>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</si>
  <si>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</si>
  <si>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</si>
  <si>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</si>
  <si>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</si>
  <si>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</si>
  <si>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</si>
  <si>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</si>
  <si>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</si>
  <si>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</si>
  <si>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</si>
  <si>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</si>
  <si>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</si>
  <si>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</si>
  <si>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</si>
  <si>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</si>
  <si>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</si>
  <si>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</si>
  <si>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</si>
  <si>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</si>
  <si>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</si>
  <si>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</si>
  <si>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</si>
  <si>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</si>
  <si>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</si>
  <si>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</si>
  <si>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</si>
  <si>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</si>
  <si>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</si>
  <si>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</si>
  <si>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</si>
  <si>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</si>
  <si>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</si>
  <si>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</si>
  <si>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</si>
  <si>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</si>
  <si>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</si>
  <si>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</si>
  <si>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</si>
  <si>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</si>
  <si>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</si>
  <si>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</si>
  <si>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</si>
  <si>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</si>
  <si>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</si>
  <si>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</si>
  <si>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</si>
  <si>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</si>
  <si>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</si>
  <si>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</si>
  <si>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</si>
  <si>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</si>
  <si>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</si>
  <si>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</si>
  <si>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</si>
  <si>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</si>
  <si>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</si>
  <si>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</si>
  <si>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</si>
  <si>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</si>
  <si>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</si>
  <si>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</si>
  <si>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</si>
  <si>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</si>
  <si>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</si>
  <si>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</si>
  <si>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</si>
  <si>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</si>
  <si>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</si>
  <si>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</si>
  <si>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</si>
  <si>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</si>
  <si>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</si>
  <si>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</si>
  <si>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</si>
  <si>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</si>
  <si>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</si>
  <si>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</si>
  <si>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</si>
  <si>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</si>
  <si>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</si>
  <si>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</si>
  <si>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</si>
  <si>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</si>
  <si>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</si>
  <si>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</si>
  <si>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</si>
  <si>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</si>
  <si>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</si>
  <si>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</si>
  <si>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</si>
  <si>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</si>
  <si>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</si>
  <si>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</si>
  <si>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</si>
  <si>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</si>
  <si>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</si>
  <si>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</si>
  <si>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</si>
  <si>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</si>
  <si>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</si>
  <si>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</si>
  <si>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</si>
  <si>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</si>
  <si>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</si>
  <si>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</si>
  <si>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</si>
  <si>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</si>
  <si>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</si>
  <si>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</si>
  <si>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</si>
  <si>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</si>
  <si>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</si>
  <si>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</si>
  <si>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</si>
  <si>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</si>
  <si>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</si>
  <si>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</si>
  <si>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</si>
  <si>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</si>
  <si>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</si>
  <si>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</si>
  <si>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</si>
  <si>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</si>
  <si>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</si>
  <si>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</si>
  <si>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</si>
  <si>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</si>
  <si>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</si>
  <si>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</si>
  <si>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</si>
  <si>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</si>
  <si>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</si>
  <si>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</si>
  <si>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</si>
  <si>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</si>
  <si>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</si>
  <si>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</si>
  <si>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</si>
  <si>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</si>
  <si>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</si>
  <si>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</si>
  <si>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</si>
  <si>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</si>
  <si>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</si>
  <si>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</si>
  <si>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</si>
  <si>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</si>
  <si>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</si>
  <si>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</si>
  <si>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</si>
  <si>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</si>
  <si>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</si>
  <si>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</si>
  <si>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</si>
  <si>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</si>
  <si>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</si>
  <si>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</si>
  <si>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</si>
  <si>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</si>
  <si>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</si>
  <si>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</si>
  <si>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</si>
  <si>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</si>
  <si>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</si>
  <si>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</si>
  <si>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</si>
  <si>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</si>
  <si>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</si>
  <si>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</si>
  <si>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</si>
  <si>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</si>
  <si>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</si>
  <si>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</si>
  <si>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</si>
  <si>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</si>
  <si>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</si>
  <si>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</si>
  <si>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</si>
  <si>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</si>
  <si>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</si>
  <si>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</si>
  <si>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</si>
  <si>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</si>
  <si>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</si>
  <si>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</si>
  <si>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</si>
  <si>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</si>
  <si>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</si>
  <si>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</si>
  <si>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</si>
  <si>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</si>
  <si>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</si>
  <si>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</si>
  <si>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</si>
  <si>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</si>
  <si>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</si>
  <si>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</si>
  <si>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</si>
  <si>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</si>
  <si>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</si>
  <si>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</si>
  <si>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</si>
  <si>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</si>
  <si>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</si>
  <si>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</si>
  <si>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</si>
  <si>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</si>
  <si>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</si>
  <si>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</si>
  <si>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</si>
  <si>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</si>
  <si>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</si>
  <si>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</si>
  <si>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</si>
  <si>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</si>
  <si>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</si>
  <si>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</si>
  <si>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</si>
  <si>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</si>
  <si>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</si>
  <si>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</si>
  <si>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</si>
  <si>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</si>
  <si>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</si>
  <si>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</si>
  <si>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</si>
  <si>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</si>
  <si>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</si>
  <si>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</si>
  <si>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</si>
  <si>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</si>
  <si>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</si>
  <si>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</si>
  <si>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</si>
  <si>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</si>
  <si>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</si>
  <si>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</si>
  <si>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</si>
  <si>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</si>
  <si>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</si>
  <si>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</si>
  <si>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</si>
  <si>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</si>
  <si>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</si>
  <si>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</si>
  <si>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</si>
  <si>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</si>
  <si>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</si>
  <si>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</si>
  <si>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</si>
  <si>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</si>
  <si>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</si>
  <si>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</si>
  <si>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</si>
  <si>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</si>
  <si>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</si>
  <si>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</si>
  <si>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</si>
  <si>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</si>
  <si>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</si>
  <si>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</si>
  <si>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</si>
  <si>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</si>
  <si>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</si>
  <si>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</si>
  <si>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</si>
  <si>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</si>
  <si>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</si>
  <si>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</si>
  <si>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</si>
  <si>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</si>
  <si>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</si>
  <si>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</si>
  <si>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</si>
  <si>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</si>
  <si>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</si>
  <si>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</si>
  <si>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</si>
  <si>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</si>
  <si>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</si>
  <si>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</si>
  <si>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</si>
  <si>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</si>
  <si>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</si>
  <si>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</si>
  <si>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</si>
  <si>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</si>
  <si>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</si>
  <si>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</si>
  <si>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</si>
  <si>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</si>
  <si>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</si>
  <si>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</si>
  <si>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</si>
  <si>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</si>
  <si>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</si>
  <si>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</si>
  <si>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</si>
  <si>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</si>
  <si>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</si>
  <si>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</si>
  <si>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</si>
  <si>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</si>
  <si>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</si>
  <si>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</si>
  <si>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</si>
  <si>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</si>
  <si>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</si>
  <si>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</si>
  <si>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</si>
  <si>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</si>
  <si>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</si>
  <si>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</si>
  <si>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</si>
  <si>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</si>
  <si>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</si>
  <si>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</si>
  <si>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</si>
  <si>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</si>
  <si>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</si>
  <si>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</si>
  <si>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</si>
  <si>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</si>
  <si>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</si>
  <si>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</si>
  <si>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</si>
  <si>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</si>
  <si>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</si>
  <si>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</si>
  <si>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</si>
  <si>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</si>
  <si>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</si>
  <si>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</si>
  <si>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</si>
  <si>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</si>
  <si>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</si>
  <si>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</si>
  <si>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</si>
  <si>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</si>
  <si>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</si>
  <si>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</si>
  <si>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</si>
  <si>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</si>
  <si>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</si>
  <si>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</si>
  <si>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</si>
  <si>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</si>
  <si>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</si>
  <si>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</si>
  <si>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</si>
  <si>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</si>
  <si>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</si>
  <si>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</si>
  <si>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</si>
  <si>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</si>
  <si>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</si>
  <si>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</si>
  <si>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</si>
  <si>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</si>
  <si>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</si>
  <si>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</si>
  <si>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</si>
  <si>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</si>
  <si>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</si>
  <si>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</si>
  <si>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</si>
  <si>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</si>
  <si>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</si>
  <si>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</si>
  <si>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</si>
  <si>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</si>
  <si>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</si>
  <si>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</si>
  <si>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</si>
  <si>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</si>
  <si>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</si>
  <si>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</si>
  <si>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</si>
  <si>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</si>
  <si>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</si>
  <si>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</si>
  <si>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</si>
  <si>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</si>
  <si>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</si>
  <si>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</si>
  <si>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</si>
  <si>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</si>
  <si>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</si>
  <si>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</si>
  <si>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</si>
  <si>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</si>
  <si>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</si>
  <si>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</si>
  <si>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</si>
  <si>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</si>
  <si>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</si>
  <si>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</si>
  <si>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</si>
  <si>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</si>
  <si>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</si>
  <si>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</si>
  <si>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</si>
  <si>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</si>
  <si>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</si>
  <si>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</si>
  <si>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</si>
  <si>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</si>
  <si>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</si>
  <si>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</si>
  <si>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</si>
  <si>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</si>
  <si>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</si>
  <si>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</si>
  <si>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</si>
  <si>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</si>
  <si>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</si>
  <si>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</si>
  <si>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</si>
  <si>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</si>
  <si>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</si>
  <si>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</si>
  <si>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</si>
  <si>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</si>
  <si>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</si>
  <si>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</si>
  <si>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</si>
  <si>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</si>
  <si>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</si>
  <si>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</si>
  <si>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</si>
  <si>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</si>
  <si>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</si>
  <si>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</si>
  <si>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</si>
  <si>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</si>
  <si>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</si>
  <si>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</si>
  <si>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</si>
  <si>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</si>
  <si>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</si>
  <si>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</si>
  <si>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</si>
  <si>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</si>
  <si>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</si>
  <si>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</si>
  <si>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</si>
  <si>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</si>
  <si>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</si>
  <si>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</si>
  <si>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</si>
  <si>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</si>
  <si>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</si>
  <si>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</si>
  <si>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</si>
  <si>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</si>
  <si>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</si>
  <si>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</si>
  <si>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</si>
  <si>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</si>
  <si>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</si>
  <si>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</si>
  <si>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</si>
  <si>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</si>
  <si>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</si>
  <si>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</si>
  <si>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</si>
  <si>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</si>
  <si>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</si>
  <si>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</si>
  <si>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</si>
  <si>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</si>
  <si>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</si>
  <si>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</si>
  <si>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</si>
  <si>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</si>
  <si>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</si>
  <si>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</si>
  <si>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</si>
  <si>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</si>
  <si>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</si>
  <si>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</si>
  <si>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</si>
  <si>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</si>
  <si>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</si>
  <si>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</si>
  <si>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</si>
  <si>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</si>
  <si>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</si>
  <si>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</si>
  <si>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</si>
  <si>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</si>
  <si>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</si>
  <si>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</si>
  <si>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</si>
  <si>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</si>
  <si>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</si>
  <si>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</si>
  <si>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</si>
  <si>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</si>
  <si>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</si>
  <si>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</si>
  <si>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</si>
  <si>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</si>
  <si>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</si>
  <si>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</si>
  <si>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</si>
  <si>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</si>
  <si>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</si>
  <si>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</si>
  <si>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</si>
  <si>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</si>
  <si>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</si>
  <si>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</si>
  <si>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</si>
  <si>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</si>
  <si>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</si>
  <si>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</si>
  <si>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</si>
  <si>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</si>
  <si>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</si>
  <si>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</si>
  <si>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</si>
  <si>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</si>
  <si>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</si>
  <si>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</si>
  <si>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</si>
  <si>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</si>
  <si>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</si>
  <si>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</si>
  <si>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</si>
  <si>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</si>
  <si>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</si>
  <si>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</si>
  <si>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</si>
  <si>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</si>
  <si>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</si>
  <si>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</si>
  <si>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</si>
  <si>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</si>
  <si>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</si>
  <si>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</si>
  <si>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</si>
  <si>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</si>
  <si>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</si>
  <si>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</si>
  <si>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</si>
  <si>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</si>
  <si>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</si>
  <si>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</si>
  <si>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</si>
  <si>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</si>
  <si>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</si>
  <si>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</si>
  <si>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</si>
  <si>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</si>
  <si>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</si>
  <si>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</si>
  <si>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</si>
  <si>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</si>
  <si>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</si>
  <si>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</si>
  <si>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</si>
  <si>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</si>
  <si>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</si>
  <si>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</si>
  <si>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</si>
  <si>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</si>
  <si>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</si>
  <si>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</si>
  <si>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</si>
  <si>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</si>
  <si>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</si>
  <si>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</si>
  <si>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</si>
  <si>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</si>
  <si>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</si>
  <si>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</si>
  <si>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</si>
  <si>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</si>
  <si>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</si>
  <si>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</si>
  <si>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</si>
  <si>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</si>
  <si>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</si>
  <si>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</si>
  <si>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</si>
  <si>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</si>
  <si>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</si>
  <si>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</si>
  <si>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</si>
  <si>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</si>
  <si>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</si>
  <si>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</si>
  <si>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</si>
  <si>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</si>
  <si>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</si>
  <si>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</si>
  <si>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</si>
  <si>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</si>
  <si>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</si>
  <si>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</si>
  <si>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</si>
  <si>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</si>
  <si>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</si>
  <si>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</si>
  <si>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</si>
  <si>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</si>
  <si>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</si>
  <si>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</si>
  <si>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</si>
  <si>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</si>
  <si>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</si>
  <si>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</si>
  <si>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</si>
  <si>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</si>
  <si>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</si>
  <si>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</si>
  <si>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</si>
  <si>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</si>
  <si>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</si>
  <si>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</si>
  <si>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</si>
  <si>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</si>
  <si>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</si>
  <si>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</si>
  <si>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</si>
  <si>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</si>
  <si>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</si>
  <si>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</si>
  <si>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</si>
  <si>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</si>
  <si>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</si>
  <si>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</si>
  <si>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</si>
  <si>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</si>
  <si>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</si>
  <si>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</si>
  <si>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</si>
  <si>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</si>
  <si>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</si>
  <si>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</si>
  <si>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</si>
  <si>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</si>
  <si>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</si>
  <si>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</si>
  <si>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</si>
  <si>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</si>
  <si>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</si>
  <si>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</si>
  <si>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</si>
  <si>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</si>
  <si>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</si>
  <si>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</si>
  <si>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</si>
  <si>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</si>
  <si>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</si>
  <si>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</si>
  <si>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</si>
  <si>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</si>
  <si>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</si>
  <si>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</si>
  <si>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</si>
  <si>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</si>
  <si>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</si>
  <si>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</si>
  <si>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</si>
  <si>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</si>
  <si>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</si>
  <si>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</si>
  <si>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</si>
  <si>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</si>
  <si>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</si>
  <si>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</si>
  <si>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</si>
  <si>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</si>
  <si>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</si>
  <si>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</si>
  <si>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</si>
  <si>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</si>
  <si>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</si>
  <si>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</si>
  <si>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</si>
  <si>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</si>
  <si>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</si>
  <si>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</si>
  <si>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</si>
  <si>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</si>
  <si>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</si>
  <si>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</si>
  <si>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</si>
  <si>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</si>
  <si>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</si>
  <si>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</si>
  <si>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</si>
  <si>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</si>
  <si>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</si>
  <si>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</si>
  <si>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</si>
  <si>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</si>
  <si>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</si>
  <si>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</si>
  <si>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</si>
  <si>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</si>
  <si>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</si>
  <si>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</si>
  <si>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</si>
  <si>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</si>
  <si>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</si>
  <si>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</si>
  <si>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</si>
  <si>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</si>
  <si>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</si>
  <si>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</si>
  <si>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</si>
  <si>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</si>
  <si>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</si>
  <si>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</si>
  <si>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</si>
  <si>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</si>
  <si>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</si>
  <si>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</si>
  <si>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</si>
  <si>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</si>
  <si>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</si>
  <si>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</si>
  <si>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</si>
  <si>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</si>
  <si>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</si>
  <si>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</si>
  <si>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</si>
  <si>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</si>
  <si>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</si>
  <si>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</si>
  <si>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</si>
  <si>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</si>
  <si>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</si>
  <si>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</si>
  <si>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</si>
  <si>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</si>
  <si>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</si>
  <si>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</si>
  <si>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</si>
  <si>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</si>
  <si>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</si>
  <si>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</si>
  <si>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</si>
  <si>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</si>
  <si>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</si>
  <si>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</si>
  <si>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</si>
  <si>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</si>
  <si>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</si>
  <si>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</si>
  <si>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</si>
  <si>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</si>
  <si>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</si>
  <si>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</si>
  <si>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</si>
  <si>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</si>
  <si>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</si>
  <si>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</si>
  <si>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</si>
  <si>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</si>
  <si>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</si>
  <si>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</si>
  <si>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</si>
  <si>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</si>
  <si>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</si>
  <si>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</si>
  <si>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</si>
  <si>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</si>
  <si>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</si>
  <si>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</si>
  <si>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</si>
  <si>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</si>
  <si>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</si>
  <si>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</si>
  <si>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</si>
  <si>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</si>
  <si>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</si>
  <si>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</si>
  <si>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</si>
  <si>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</si>
  <si>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</si>
  <si>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</si>
  <si>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</si>
  <si>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</si>
  <si>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</si>
  <si>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</si>
  <si>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</si>
  <si>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</si>
  <si>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</si>
  <si>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</si>
  <si>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</si>
  <si>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</si>
  <si>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</si>
  <si>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</si>
  <si>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</si>
  <si>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</si>
  <si>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</si>
  <si>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</si>
  <si>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</si>
  <si>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</si>
  <si>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</si>
  <si>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</si>
  <si>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</si>
  <si>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</si>
  <si>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</si>
  <si>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</si>
  <si>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</si>
  <si>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</si>
  <si>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</si>
  <si>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</si>
  <si>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</si>
  <si>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</si>
  <si>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</si>
  <si>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</si>
  <si>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</si>
  <si>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</si>
  <si>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</si>
  <si>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</si>
  <si>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</si>
  <si>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</si>
  <si>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</si>
  <si>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</si>
  <si>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</si>
  <si>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</si>
  <si>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</si>
  <si>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</si>
  <si>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</si>
  <si>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</si>
  <si>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</si>
  <si>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</si>
  <si>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</si>
  <si>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</si>
  <si>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</si>
  <si>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</si>
  <si>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</si>
  <si>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</si>
  <si>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</si>
  <si>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</si>
  <si>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</si>
  <si>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</si>
  <si>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</si>
  <si>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</si>
  <si>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</si>
  <si>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</si>
  <si>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</si>
  <si>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</si>
  <si>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</si>
  <si>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</si>
  <si>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</si>
  <si>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</si>
  <si>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</si>
  <si>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</si>
  <si>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</si>
  <si>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</si>
  <si>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</si>
  <si>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</si>
  <si>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</si>
  <si>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</si>
  <si>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</si>
  <si>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</si>
  <si>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</si>
  <si>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</si>
  <si>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</si>
  <si>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</si>
  <si>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</si>
  <si>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</si>
  <si>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</si>
  <si>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</si>
  <si>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</si>
  <si>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</si>
  <si>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</si>
  <si>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</si>
  <si>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</si>
  <si>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</si>
  <si>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</si>
  <si>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</si>
  <si>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</si>
  <si>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</si>
  <si>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</si>
  <si>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</si>
  <si>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</si>
  <si>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</si>
  <si>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</si>
  <si>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</si>
  <si>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</si>
  <si>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</si>
  <si>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</si>
  <si>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</si>
  <si>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</si>
  <si>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</si>
  <si>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</si>
  <si>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</si>
  <si>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</si>
  <si>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</si>
  <si>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</si>
  <si>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</si>
  <si>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</si>
  <si>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</si>
  <si>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</si>
  <si>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</si>
  <si>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</si>
  <si>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</si>
  <si>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</si>
  <si>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</si>
  <si>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</si>
  <si>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</si>
  <si>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</si>
  <si>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</si>
  <si>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</si>
  <si>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</si>
  <si>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</si>
  <si>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</si>
  <si>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</si>
  <si>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</si>
  <si>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</si>
  <si>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</si>
  <si>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</si>
  <si>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</si>
  <si>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</si>
  <si>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</si>
  <si>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</si>
  <si>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</si>
  <si>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</si>
  <si>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</si>
  <si>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</si>
  <si>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</si>
  <si>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</si>
  <si>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</si>
  <si>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</si>
  <si>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</si>
  <si>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</si>
  <si>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</si>
  <si>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</si>
  <si>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</si>
  <si>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</si>
  <si>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</si>
  <si>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</si>
  <si>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</si>
  <si>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</si>
  <si>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</si>
  <si>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</si>
  <si>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</si>
  <si>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</si>
  <si>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</si>
  <si>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</si>
  <si>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</si>
  <si>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</si>
  <si>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</si>
  <si>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</si>
  <si>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</si>
  <si>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</si>
  <si>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</si>
  <si>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</si>
  <si>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</si>
  <si>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</si>
  <si>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</si>
  <si>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</si>
  <si>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</si>
  <si>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</si>
  <si>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</si>
  <si>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</si>
  <si>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</si>
  <si>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</si>
  <si>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</si>
  <si>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</si>
  <si>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</si>
  <si>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</si>
  <si>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</si>
  <si>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</si>
  <si>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</si>
  <si>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</si>
  <si>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</si>
  <si>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</si>
  <si>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</si>
  <si>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</si>
  <si>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</si>
  <si>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</si>
  <si>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</si>
  <si>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</si>
  <si>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</si>
  <si>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</si>
  <si>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</si>
  <si>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</si>
  <si>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</si>
  <si>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</si>
  <si>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</si>
  <si>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</si>
  <si>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</si>
  <si>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</si>
  <si>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</si>
  <si>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</si>
  <si>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</si>
  <si>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</si>
  <si>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</si>
  <si>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</si>
  <si>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</si>
  <si>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</si>
  <si>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</si>
  <si>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</si>
  <si>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</si>
  <si>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</si>
  <si>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</si>
  <si>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</si>
  <si>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</si>
  <si>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</si>
  <si>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</si>
  <si>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</si>
  <si>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</si>
  <si>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</si>
  <si>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</si>
  <si>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</si>
  <si>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</si>
  <si>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</si>
  <si>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</si>
  <si>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</si>
  <si>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</si>
  <si>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</si>
  <si>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</si>
  <si>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</si>
  <si>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</si>
  <si>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</si>
  <si>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</si>
  <si>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</si>
  <si>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</si>
  <si>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</si>
  <si>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</si>
  <si>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</si>
  <si>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</si>
  <si>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</si>
  <si>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</si>
  <si>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</si>
  <si>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</si>
  <si>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</si>
  <si>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</si>
  <si>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</si>
  <si>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</si>
  <si>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</si>
  <si>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</si>
  <si>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</si>
  <si>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</si>
  <si>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</si>
  <si>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</si>
  <si>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</si>
  <si>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</si>
  <si>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</si>
  <si>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</si>
  <si>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</si>
  <si>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</si>
  <si>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</si>
  <si>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</si>
  <si>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</si>
  <si>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</si>
  <si>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</si>
  <si>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</si>
  <si>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</si>
  <si>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</si>
  <si>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</si>
  <si>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</si>
  <si>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</si>
  <si>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</si>
  <si>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</si>
  <si>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</si>
  <si>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</si>
  <si>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</si>
  <si>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</si>
  <si>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</si>
  <si>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</si>
  <si>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</si>
  <si>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</si>
  <si>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</si>
  <si>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</si>
  <si>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</si>
  <si>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</si>
  <si>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</si>
  <si>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</si>
  <si>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</si>
  <si>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</si>
  <si>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</si>
  <si>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</si>
  <si>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</si>
  <si>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</si>
  <si>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</si>
  <si>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</si>
  <si>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</si>
  <si>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</si>
  <si>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</si>
  <si>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</si>
  <si>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</si>
  <si>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</si>
  <si>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</si>
  <si>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</si>
  <si>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</si>
  <si>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</si>
  <si>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</si>
  <si>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</si>
  <si>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</si>
  <si>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</si>
  <si>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</si>
  <si>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</si>
  <si>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</si>
  <si>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</si>
  <si>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</si>
  <si>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</si>
  <si>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</si>
  <si>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</si>
  <si>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</si>
  <si>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</si>
  <si>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</si>
  <si>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</si>
  <si>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</si>
  <si>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</si>
  <si>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</si>
  <si>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</si>
  <si>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</si>
  <si>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</si>
  <si>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</si>
  <si>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</si>
  <si>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</si>
  <si>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</si>
  <si>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</si>
  <si>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</si>
  <si>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</si>
  <si>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</si>
  <si>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</si>
  <si>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</si>
  <si>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</si>
  <si>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</si>
  <si>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</si>
  <si>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</si>
  <si>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</si>
  <si>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</si>
  <si>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</si>
  <si>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</si>
  <si>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</si>
  <si>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</si>
  <si>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</si>
  <si>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</si>
  <si>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</si>
  <si>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</si>
  <si>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</si>
  <si>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</si>
  <si>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</si>
  <si>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</si>
  <si>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</si>
  <si>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</si>
  <si>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</si>
  <si>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</si>
  <si>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</si>
  <si>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</si>
  <si>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</si>
  <si>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</si>
  <si>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</si>
  <si>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</si>
  <si>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</si>
  <si>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</si>
  <si>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</si>
  <si>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</si>
  <si>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</si>
  <si>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</si>
  <si>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</si>
  <si>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</si>
  <si>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</si>
  <si>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</si>
  <si>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</si>
  <si>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</si>
  <si>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</si>
  <si>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</si>
  <si>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</si>
  <si>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</si>
  <si>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</si>
  <si>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</si>
  <si>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</si>
  <si>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</si>
  <si>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</si>
  <si>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</si>
  <si>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</si>
  <si>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</si>
  <si>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</si>
  <si>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</si>
  <si>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</si>
  <si>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</si>
  <si>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</si>
  <si>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</si>
  <si>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</si>
  <si>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</si>
  <si>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</si>
  <si>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</si>
  <si>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</si>
  <si>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</si>
  <si>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</si>
  <si>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</si>
  <si>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</si>
  <si>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</si>
  <si>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</si>
  <si>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</si>
  <si>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</si>
  <si>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</si>
  <si>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</si>
  <si>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</si>
  <si>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</si>
  <si>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</si>
  <si>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</si>
  <si>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</si>
  <si>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</si>
  <si>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</si>
  <si>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</si>
  <si>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</si>
  <si>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</si>
  <si>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</si>
  <si>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</si>
  <si>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</si>
  <si>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</si>
  <si>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</si>
  <si>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</si>
  <si>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</si>
  <si>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</si>
  <si>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</si>
  <si>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</si>
  <si>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</si>
  <si>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</si>
  <si>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</si>
  <si>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</si>
  <si>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</si>
  <si>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</si>
  <si>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</si>
  <si>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</si>
  <si>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</si>
  <si>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</si>
  <si>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</si>
  <si>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</si>
  <si>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</si>
  <si>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</si>
  <si>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</si>
  <si>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</si>
  <si>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</si>
  <si>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</si>
  <si>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</si>
  <si>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</si>
  <si>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</si>
  <si>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</si>
  <si>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</si>
  <si>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</si>
  <si>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</si>
  <si>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</si>
  <si>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</si>
  <si>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</si>
  <si>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</si>
  <si>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</si>
  <si>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</si>
  <si>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</si>
  <si>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</si>
  <si>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</si>
  <si>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</si>
  <si>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</si>
  <si>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</si>
  <si>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</si>
  <si>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</si>
  <si>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</si>
  <si>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</si>
  <si>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</si>
  <si>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</si>
  <si>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</si>
  <si>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</si>
  <si>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</si>
  <si>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</si>
  <si>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</si>
  <si>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</si>
  <si>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</si>
  <si>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</si>
  <si>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</si>
  <si>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</si>
  <si>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</si>
  <si>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</si>
  <si>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</si>
  <si>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</si>
  <si>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</si>
  <si>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</si>
  <si>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</si>
  <si>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</si>
  <si>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</si>
  <si>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</si>
  <si>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</si>
  <si>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</si>
  <si>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</si>
  <si>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</si>
  <si>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</si>
  <si>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</si>
  <si>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</si>
  <si>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</si>
  <si>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</si>
  <si>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</si>
  <si>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</si>
  <si>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</si>
  <si>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</si>
  <si>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</si>
  <si>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</si>
  <si>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</si>
  <si>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</si>
  <si>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</si>
  <si>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</si>
  <si>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</si>
  <si>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</si>
  <si>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</si>
  <si>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</si>
  <si>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</si>
  <si>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</si>
  <si>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</si>
  <si>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</si>
  <si>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</si>
  <si>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</si>
  <si>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</si>
  <si>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</si>
  <si>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</si>
  <si>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</si>
  <si>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</si>
  <si>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</si>
  <si>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</si>
  <si>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</si>
  <si>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</si>
  <si>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</si>
  <si>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</si>
  <si>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</si>
  <si>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</si>
  <si>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</si>
  <si>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</si>
  <si>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</si>
  <si>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</si>
  <si>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</si>
  <si>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</si>
  <si>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</si>
  <si>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</si>
  <si>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</si>
  <si>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</si>
  <si>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</si>
  <si>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</si>
  <si>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</si>
  <si>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</si>
  <si>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</si>
  <si>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</si>
  <si>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</si>
  <si>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</si>
  <si>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</si>
  <si>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</si>
  <si>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</si>
  <si>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</si>
  <si>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</si>
  <si>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</si>
  <si>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</si>
  <si>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</si>
  <si>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</si>
  <si>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</si>
  <si>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</si>
  <si>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</si>
  <si>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</si>
  <si>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</si>
  <si>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</si>
  <si>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</si>
  <si>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</si>
  <si>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</si>
  <si>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</si>
  <si>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</si>
  <si>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</si>
  <si>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</si>
  <si>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</si>
  <si>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</si>
  <si>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</si>
  <si>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</si>
  <si>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</si>
  <si>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</si>
  <si>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</si>
  <si>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</si>
  <si>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</si>
  <si>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</si>
  <si>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</si>
  <si>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</si>
  <si>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</si>
  <si>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</si>
  <si>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</si>
  <si>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</si>
  <si>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</si>
  <si>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</si>
  <si>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</si>
  <si>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</si>
  <si>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</si>
  <si>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</si>
  <si>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</si>
  <si>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</si>
  <si>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</si>
  <si>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</si>
  <si>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</si>
  <si>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</si>
  <si>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</si>
  <si>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</si>
  <si>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</si>
  <si>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</si>
  <si>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</si>
  <si>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</si>
  <si>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</si>
  <si>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</si>
  <si>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</si>
  <si>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</si>
  <si>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</si>
  <si>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</si>
  <si>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</si>
  <si>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</si>
  <si>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</si>
  <si>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</si>
  <si>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</si>
  <si>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</si>
  <si>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</si>
  <si>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</si>
  <si>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</si>
  <si>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</si>
  <si>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</si>
  <si>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</si>
  <si>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</si>
  <si>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</si>
  <si>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</si>
  <si>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</si>
  <si>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</si>
  <si>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</si>
  <si>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</si>
  <si>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</si>
  <si>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</si>
  <si>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</si>
  <si>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</si>
  <si>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</si>
  <si>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</si>
  <si>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</si>
  <si>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</si>
  <si>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</si>
  <si>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</si>
  <si>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</si>
  <si>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</si>
  <si>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</si>
  <si>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</si>
  <si>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</si>
  <si>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</si>
  <si>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</si>
  <si>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</si>
  <si>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</si>
  <si>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</si>
  <si>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</si>
  <si>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</si>
  <si>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</si>
  <si>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</si>
  <si>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</si>
  <si>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</si>
  <si>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</si>
  <si>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</si>
  <si>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</si>
  <si>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</si>
  <si>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</si>
  <si>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</si>
  <si>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</si>
  <si>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</si>
  <si>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</si>
  <si>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</si>
  <si>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</si>
  <si>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</si>
  <si>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</si>
  <si>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</si>
  <si>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</si>
  <si>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</si>
  <si>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</si>
  <si>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</si>
  <si>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</si>
  <si>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</si>
  <si>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</si>
  <si>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</si>
  <si>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</si>
  <si>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</si>
  <si>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</si>
  <si>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</si>
  <si>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</si>
  <si>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</si>
  <si>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</si>
  <si>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</si>
  <si>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</si>
  <si>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</si>
  <si>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</si>
  <si>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</si>
  <si>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</si>
  <si>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</si>
  <si>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</si>
  <si>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</si>
  <si>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</si>
  <si>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</si>
  <si>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</si>
  <si>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</si>
  <si>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</si>
  <si>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</si>
  <si>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</si>
  <si>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</si>
  <si>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</si>
  <si>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</si>
  <si>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</si>
  <si>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</si>
  <si>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</si>
  <si>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</si>
  <si>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</si>
  <si>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</si>
  <si>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</si>
  <si>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</si>
  <si>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</si>
  <si>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</si>
  <si>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</si>
  <si>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</si>
  <si>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</si>
  <si>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</si>
  <si>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</si>
  <si>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</si>
  <si>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</si>
  <si>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</si>
  <si>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</si>
  <si>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</si>
  <si>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</si>
  <si>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</si>
  <si>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</si>
  <si>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</si>
  <si>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</si>
  <si>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</si>
  <si>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</si>
  <si>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</si>
  <si>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</si>
  <si>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</si>
  <si>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</si>
  <si>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</si>
  <si>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</si>
  <si>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</si>
  <si>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</si>
  <si>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</si>
  <si>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</si>
  <si>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</si>
  <si>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</si>
  <si>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</si>
  <si>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</si>
  <si>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</si>
  <si>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</si>
  <si>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</si>
  <si>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</si>
  <si>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</si>
  <si>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</si>
  <si>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</si>
  <si>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</si>
  <si>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</si>
  <si>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</si>
  <si>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</si>
  <si>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</si>
  <si>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</si>
  <si>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</si>
  <si>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</si>
  <si>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</si>
  <si>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</si>
  <si>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</si>
  <si>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</si>
  <si>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</si>
  <si>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</si>
  <si>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</si>
  <si>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</si>
  <si>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</si>
  <si>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</si>
  <si>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</si>
  <si>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</si>
  <si>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</si>
  <si>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</si>
  <si>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</si>
  <si>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</si>
  <si>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</si>
  <si>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</si>
  <si>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</si>
  <si>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</si>
  <si>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</si>
  <si>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</si>
  <si>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</si>
  <si>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</si>
  <si>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</si>
  <si>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</si>
  <si>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</si>
  <si>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</si>
  <si>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</si>
  <si>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</si>
  <si>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</si>
  <si>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</si>
  <si>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</si>
  <si>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</si>
  <si>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</si>
  <si>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</si>
  <si>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</si>
  <si>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</si>
  <si>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</si>
  <si>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</si>
  <si>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</si>
  <si>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</si>
  <si>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</si>
  <si>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</si>
  <si>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</si>
  <si>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</si>
  <si>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</si>
  <si>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</si>
  <si>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</si>
  <si>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</si>
  <si>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</si>
  <si>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</si>
  <si>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</si>
  <si>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</si>
  <si>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</si>
  <si>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</si>
  <si>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</si>
  <si>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</si>
  <si>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</si>
  <si>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</si>
  <si>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</si>
  <si>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</si>
  <si>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</si>
  <si>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</si>
  <si>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</si>
  <si>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</si>
  <si>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</si>
  <si>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</si>
  <si>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</si>
  <si>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</si>
  <si>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</si>
  <si>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</si>
  <si>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</si>
  <si>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</si>
  <si>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</si>
  <si>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</si>
  <si>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</si>
  <si>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</si>
  <si>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</si>
  <si>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</si>
  <si>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</si>
  <si>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</si>
  <si>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</si>
  <si>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</si>
  <si>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</si>
  <si>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</si>
  <si>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</si>
  <si>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</si>
  <si>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</si>
  <si>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</si>
  <si>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</si>
  <si>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</si>
  <si>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</si>
  <si>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</si>
  <si>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</si>
  <si>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</si>
  <si>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</si>
  <si>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</si>
  <si>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</si>
  <si>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</si>
  <si>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</si>
  <si>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</si>
  <si>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</si>
  <si>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</si>
  <si>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</si>
  <si>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</si>
  <si>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</si>
  <si>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</si>
  <si>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</si>
  <si>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</si>
  <si>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</si>
  <si>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</si>
  <si>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</si>
  <si>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</si>
  <si>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</si>
  <si>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</si>
  <si>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</si>
  <si>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</si>
  <si>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</si>
  <si>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</si>
  <si>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</si>
  <si>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</si>
  <si>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</si>
  <si>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</si>
  <si>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</si>
  <si>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</si>
  <si>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</si>
  <si>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</si>
  <si>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</si>
  <si>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</si>
  <si>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</si>
  <si>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</si>
  <si>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</si>
  <si>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</si>
  <si>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</si>
  <si>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</si>
  <si>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</si>
  <si>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</si>
  <si>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</si>
  <si>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</si>
  <si>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</si>
  <si>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</si>
  <si>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</si>
  <si>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</si>
  <si>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</si>
  <si>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</si>
  <si>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</si>
  <si>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</si>
  <si>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</si>
  <si>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</si>
  <si>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</si>
  <si>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</si>
  <si>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</si>
  <si>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</si>
  <si>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</si>
  <si>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</si>
  <si>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</si>
  <si>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</si>
  <si>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</si>
  <si>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</si>
  <si>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</si>
  <si>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</si>
  <si>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</si>
  <si>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</si>
  <si>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</si>
  <si>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</si>
  <si>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</si>
  <si>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</si>
  <si>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</si>
  <si>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</si>
  <si>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</si>
  <si>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</si>
  <si>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</si>
  <si>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</si>
  <si>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</si>
  <si>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</si>
  <si>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</si>
  <si>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</si>
  <si>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</si>
  <si>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</si>
  <si>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</si>
  <si>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</si>
  <si>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</si>
  <si>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</si>
  <si>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</si>
  <si>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</si>
  <si>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</si>
  <si>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</si>
  <si>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</si>
  <si>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</si>
  <si>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</si>
  <si>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</si>
  <si>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</si>
  <si>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</si>
  <si>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</si>
  <si>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</si>
  <si>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</si>
  <si>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</si>
  <si>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</si>
  <si>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</si>
  <si>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</si>
  <si>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</si>
  <si>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</si>
  <si>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</si>
  <si>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</si>
  <si>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</si>
  <si>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</si>
  <si>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</si>
  <si>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</si>
  <si>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</si>
  <si>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</si>
  <si>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</si>
  <si>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</si>
  <si>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</si>
  <si>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</si>
  <si>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</si>
  <si>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</si>
  <si>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</si>
  <si>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</si>
  <si>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</si>
  <si>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</si>
  <si>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</si>
  <si>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</si>
  <si>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</si>
  <si>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</si>
  <si>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</si>
  <si>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</si>
  <si>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</si>
  <si>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</si>
  <si>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</si>
  <si>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</si>
  <si>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</si>
  <si>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</si>
  <si>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</si>
  <si>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</si>
  <si>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</si>
  <si>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</si>
  <si>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</si>
  <si>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</si>
  <si>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</si>
  <si>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</si>
  <si>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</si>
  <si>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</si>
  <si>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</si>
  <si>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</si>
  <si>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</si>
  <si>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</si>
  <si>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</si>
  <si>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</si>
  <si>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</si>
  <si>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</si>
  <si>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</si>
  <si>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</si>
  <si>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</si>
  <si>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</si>
  <si>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</si>
  <si>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</si>
  <si>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</si>
  <si>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</si>
  <si>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</si>
  <si>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</si>
  <si>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</si>
  <si>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</si>
  <si>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</si>
  <si>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</si>
  <si>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</si>
  <si>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</si>
  <si>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</si>
  <si>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</si>
  <si>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</si>
  <si>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</si>
  <si>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</si>
  <si>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</si>
  <si>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</si>
  <si>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</si>
  <si>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</si>
  <si>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</si>
  <si>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</si>
  <si>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</si>
  <si>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</si>
  <si>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</si>
  <si>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</si>
  <si>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</si>
  <si>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</si>
  <si>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</si>
  <si>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</si>
  <si>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</si>
  <si>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</si>
  <si>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</si>
  <si>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</si>
  <si>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</si>
  <si>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</si>
  <si>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</si>
  <si>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</si>
  <si>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</si>
  <si>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</si>
  <si>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</si>
  <si>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</si>
  <si>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</si>
  <si>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</si>
  <si>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</si>
  <si>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</si>
  <si>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</si>
  <si>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</si>
  <si>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</si>
  <si>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</si>
  <si>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</si>
  <si>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</si>
  <si>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</si>
  <si>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</si>
  <si>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</si>
  <si>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</si>
  <si>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</si>
  <si>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</si>
  <si>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</si>
  <si>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</si>
  <si>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</si>
  <si>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</si>
  <si>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</si>
  <si>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</si>
  <si>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</si>
  <si>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</si>
  <si>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</si>
  <si>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</si>
  <si>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</si>
  <si>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</si>
  <si>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</si>
  <si>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</si>
  <si>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</si>
  <si>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</si>
  <si>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</si>
  <si>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</si>
  <si>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</si>
  <si>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</si>
  <si>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</si>
  <si>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</si>
  <si>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</si>
  <si>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</si>
  <si>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</si>
  <si>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</si>
  <si>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</si>
  <si>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</si>
  <si>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</si>
  <si>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</si>
  <si>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</si>
  <si>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</si>
  <si>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</si>
  <si>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</si>
  <si>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</si>
  <si>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</si>
  <si>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</si>
  <si>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</si>
  <si>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</si>
  <si>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</si>
  <si>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</si>
  <si>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</si>
  <si>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</si>
  <si>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</si>
  <si>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</si>
  <si>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</si>
  <si>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</si>
  <si>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</si>
  <si>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</si>
  <si>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</si>
  <si>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</si>
  <si>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</si>
  <si>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</si>
  <si>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</si>
  <si>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</si>
  <si>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</si>
  <si>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</si>
  <si>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</si>
  <si>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</si>
  <si>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</si>
  <si>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</si>
  <si>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</si>
  <si>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</si>
  <si>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</si>
  <si>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</si>
  <si>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</si>
  <si>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</si>
  <si>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</si>
  <si>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</si>
  <si>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</si>
  <si>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</si>
  <si>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</si>
  <si>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</si>
  <si>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</si>
  <si>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</si>
  <si>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</si>
  <si>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</si>
  <si>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</si>
  <si>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</si>
  <si>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</si>
  <si>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</si>
  <si>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</si>
  <si>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</si>
  <si>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</si>
  <si>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</si>
  <si>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</si>
  <si>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</si>
  <si>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</si>
  <si>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</si>
  <si>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</si>
  <si>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</si>
  <si>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</si>
  <si>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</si>
  <si>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</si>
  <si>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</si>
  <si>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</si>
  <si>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</si>
  <si>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</si>
  <si>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</si>
  <si>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</si>
  <si>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</si>
  <si>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</si>
  <si>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</si>
  <si>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</si>
  <si>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</si>
  <si>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</si>
  <si>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</si>
  <si>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</si>
  <si>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</si>
  <si>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</si>
  <si>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</si>
  <si>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</si>
  <si>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</si>
  <si>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</si>
  <si>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</si>
  <si>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</si>
  <si>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</si>
  <si>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</si>
  <si>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</si>
  <si>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</si>
  <si>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</si>
  <si>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</si>
  <si>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</si>
  <si>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</si>
  <si>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</si>
  <si>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</si>
  <si>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</si>
  <si>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</si>
  <si>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</si>
  <si>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</si>
  <si>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</si>
  <si>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</si>
  <si>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</si>
  <si>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</si>
  <si>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</si>
  <si>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</si>
  <si>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</si>
  <si>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</si>
  <si>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</si>
  <si>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</si>
  <si>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</si>
  <si>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</si>
  <si>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</si>
  <si>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</si>
  <si>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</si>
  <si>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</si>
  <si>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</si>
  <si>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</si>
  <si>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</si>
  <si>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</si>
  <si>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</si>
  <si>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</si>
  <si>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</si>
  <si>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</si>
  <si>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</si>
  <si>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</si>
  <si>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</si>
  <si>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</si>
  <si>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</si>
  <si>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</si>
  <si>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</si>
  <si>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</si>
  <si>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</si>
  <si>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</si>
  <si>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</si>
  <si>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</si>
  <si>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</si>
  <si>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</si>
  <si>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</si>
  <si>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</si>
  <si>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</si>
  <si>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</si>
  <si>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</si>
  <si>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</si>
  <si>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</si>
  <si>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</si>
  <si>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</si>
  <si>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</si>
  <si>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</si>
  <si>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</si>
  <si>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</si>
  <si>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</si>
  <si>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</si>
  <si>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</si>
  <si>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</si>
  <si>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</si>
  <si>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</si>
  <si>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</si>
  <si>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</si>
  <si>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</si>
  <si>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</si>
  <si>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</si>
  <si>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</si>
  <si>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</si>
  <si>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</si>
  <si>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</si>
  <si>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</si>
  <si>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</si>
  <si>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</si>
  <si>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</si>
  <si>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</si>
  <si>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</si>
  <si>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</si>
  <si>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</si>
  <si>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</si>
  <si>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</si>
  <si>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</si>
  <si>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</si>
  <si>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</si>
  <si>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</si>
  <si>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</si>
  <si>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</si>
  <si>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</si>
  <si>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</si>
  <si>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</si>
  <si>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</si>
  <si>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</si>
  <si>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</si>
  <si>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</si>
  <si>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</si>
  <si>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</si>
  <si>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</si>
  <si>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</si>
  <si>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</si>
  <si>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</si>
  <si>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</si>
  <si>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</si>
  <si>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</si>
  <si>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</si>
  <si>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</si>
  <si>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</si>
  <si>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</si>
  <si>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</si>
  <si>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</si>
  <si>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</si>
  <si>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</si>
  <si>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</si>
  <si>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</si>
  <si>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</si>
  <si>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</si>
  <si>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</si>
  <si>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</si>
  <si>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</si>
  <si>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</si>
  <si>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</si>
  <si>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</si>
  <si>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</si>
  <si>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</si>
  <si>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</si>
  <si>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</si>
  <si>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</si>
  <si>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</si>
  <si>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</si>
  <si>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</si>
  <si>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</si>
  <si>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</si>
  <si>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</si>
  <si>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</si>
  <si>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</si>
  <si>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</si>
  <si>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</si>
  <si>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</si>
  <si>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</si>
  <si>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</si>
  <si>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</si>
  <si>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</si>
  <si>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</si>
  <si>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</si>
  <si>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</si>
  <si>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</si>
  <si>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</si>
  <si>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</si>
  <si>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</si>
  <si>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</si>
  <si>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</si>
  <si>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</si>
  <si>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</si>
  <si>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</si>
  <si>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</si>
  <si>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</si>
  <si>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</si>
  <si>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</si>
  <si>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</si>
  <si>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</si>
  <si>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</si>
  <si>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</si>
  <si>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</si>
  <si>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</si>
  <si>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</si>
  <si>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</si>
  <si>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</si>
  <si>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</si>
  <si>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</si>
  <si>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</si>
  <si>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</si>
  <si>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</si>
  <si>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</si>
  <si>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</si>
  <si>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</si>
  <si>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</si>
  <si>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</si>
  <si>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</si>
  <si>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</si>
  <si>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</si>
  <si>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</si>
  <si>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</si>
  <si>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</si>
  <si>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</si>
  <si>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</si>
  <si>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</si>
  <si>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</si>
  <si>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</si>
  <si>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</si>
  <si>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</si>
  <si>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</si>
  <si>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</si>
  <si>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</si>
  <si>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</si>
  <si>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</si>
  <si>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</si>
  <si>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</si>
  <si>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</si>
  <si>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</si>
  <si>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</si>
  <si>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</si>
  <si>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</si>
  <si>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</si>
  <si>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</si>
  <si>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</si>
  <si>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</si>
  <si>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</si>
  <si>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</si>
  <si>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</si>
  <si>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</si>
  <si>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</si>
  <si>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</si>
  <si>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</si>
  <si>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</si>
  <si>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</si>
  <si>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</si>
  <si>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</si>
  <si>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</si>
  <si>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</si>
  <si>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</si>
  <si>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</si>
  <si>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</si>
  <si>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</si>
  <si>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</si>
  <si>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</si>
  <si>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</si>
  <si>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</si>
  <si>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</si>
  <si>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</si>
  <si>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</si>
  <si>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</si>
  <si>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</si>
  <si>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</si>
  <si>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</si>
  <si>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</si>
  <si>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</si>
  <si>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</si>
  <si>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</si>
  <si>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</si>
  <si>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</si>
  <si>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</si>
  <si>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</si>
  <si>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</si>
  <si>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</si>
  <si>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</si>
  <si>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</si>
  <si>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</si>
  <si>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</si>
  <si>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</si>
  <si>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</si>
  <si>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</si>
  <si>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</si>
  <si>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</si>
  <si>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</si>
  <si>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</si>
  <si>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</si>
  <si>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</si>
  <si>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</si>
  <si>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</si>
  <si>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</si>
  <si>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</si>
  <si>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</si>
  <si>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</si>
  <si>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</si>
  <si>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</si>
  <si>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</si>
  <si>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</si>
  <si>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</si>
  <si>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</si>
  <si>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</si>
  <si>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</si>
  <si>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</si>
  <si>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</si>
  <si>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</si>
  <si>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</si>
  <si>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</si>
  <si>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</si>
  <si>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</si>
  <si>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</si>
  <si>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</si>
  <si>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</si>
  <si>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</si>
  <si>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</si>
  <si>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</si>
  <si>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</si>
  <si>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</si>
  <si>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</si>
  <si>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</si>
  <si>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</si>
  <si>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</si>
  <si>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</si>
  <si>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</si>
  <si>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</si>
  <si>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</si>
  <si>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</si>
  <si>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</si>
  <si>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</si>
  <si>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</si>
  <si>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</si>
  <si>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</si>
  <si>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</si>
  <si>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</si>
  <si>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</si>
  <si>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</si>
  <si>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</si>
  <si>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</si>
  <si>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</si>
  <si>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</si>
  <si>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</si>
  <si>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</si>
  <si>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</si>
  <si>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</si>
  <si>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</si>
  <si>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</si>
  <si>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</si>
  <si>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</si>
  <si>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</si>
  <si>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</si>
  <si>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</si>
  <si>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</si>
  <si>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</si>
  <si>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</si>
  <si>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</si>
  <si>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</si>
  <si>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</si>
  <si>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</si>
  <si>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</si>
  <si>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</si>
  <si>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</si>
  <si>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</si>
  <si>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</si>
  <si>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</si>
  <si>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</si>
  <si>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</si>
  <si>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</si>
  <si>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</si>
  <si>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</si>
  <si>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</si>
  <si>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</si>
  <si>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</si>
  <si>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</si>
  <si>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</si>
  <si>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</si>
  <si>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</si>
  <si>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</si>
  <si>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</si>
  <si>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</si>
  <si>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</si>
  <si>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</si>
  <si>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</si>
  <si>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</si>
  <si>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</si>
  <si>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</si>
  <si>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</si>
  <si>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</si>
  <si>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</si>
  <si>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</si>
  <si>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</si>
  <si>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</si>
  <si>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</si>
  <si>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</si>
  <si>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</si>
  <si>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</si>
  <si>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</si>
  <si>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</si>
  <si>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</si>
  <si>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</si>
  <si>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</si>
  <si>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</si>
  <si>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</si>
  <si>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</si>
  <si>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</si>
  <si>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</si>
  <si>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</si>
  <si>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</si>
  <si>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</si>
  <si>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</si>
  <si>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</si>
  <si>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</si>
  <si>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</si>
  <si>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</si>
  <si>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</si>
  <si>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</si>
  <si>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</si>
  <si>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</si>
  <si>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</si>
  <si>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</si>
  <si>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</si>
  <si>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</si>
  <si>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</si>
  <si>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</si>
  <si>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</si>
  <si>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</si>
  <si>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</si>
  <si>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</si>
  <si>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</si>
  <si>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</si>
  <si>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</si>
  <si>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</si>
  <si>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</si>
  <si>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</si>
  <si>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</si>
  <si>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</si>
  <si>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</si>
  <si>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</si>
  <si>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</si>
  <si>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</si>
  <si>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</si>
  <si>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</si>
  <si>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</si>
  <si>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</si>
  <si>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</si>
  <si>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</si>
  <si>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</si>
  <si>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</si>
  <si>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</si>
  <si>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</si>
  <si>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</si>
  <si>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</si>
  <si>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</si>
  <si>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</si>
  <si>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</si>
  <si>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</si>
  <si>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</si>
  <si>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</si>
  <si>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</si>
  <si>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</si>
  <si>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</si>
  <si>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</si>
  <si>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</si>
  <si>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</si>
  <si>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</si>
  <si>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</si>
  <si>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</si>
  <si>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</si>
  <si>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</si>
  <si>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</si>
  <si>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</si>
  <si>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</si>
  <si>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</si>
  <si>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</si>
  <si>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</si>
  <si>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</si>
  <si>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</si>
  <si>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</si>
  <si>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</si>
  <si>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</si>
  <si>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</si>
  <si>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</si>
  <si>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</si>
  <si>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</si>
  <si>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</si>
  <si>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</si>
  <si>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</si>
  <si>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</si>
  <si>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</si>
  <si>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</si>
  <si>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</si>
  <si>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</si>
  <si>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</si>
  <si>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</si>
  <si>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</si>
  <si>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</si>
  <si>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</si>
  <si>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</si>
  <si>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</si>
  <si>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</si>
  <si>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</si>
  <si>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</si>
  <si>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</si>
  <si>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</si>
  <si>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</si>
  <si>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</si>
  <si>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</si>
  <si>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</si>
  <si>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</si>
  <si>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</si>
  <si>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</si>
  <si>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</si>
  <si>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</si>
  <si>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</si>
  <si>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</si>
  <si>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</si>
  <si>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</si>
  <si>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</si>
  <si>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</si>
  <si>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</si>
  <si>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</si>
  <si>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</si>
  <si>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</si>
  <si>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</si>
  <si>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</si>
  <si>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</si>
  <si>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</si>
  <si>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</si>
  <si>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</si>
  <si>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</si>
  <si>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</si>
  <si>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</si>
  <si>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</si>
  <si>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</si>
  <si>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</si>
  <si>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</si>
  <si>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</si>
  <si>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</si>
  <si>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</si>
  <si>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</si>
  <si>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</si>
  <si>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</si>
  <si>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</si>
  <si>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</si>
  <si>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</si>
  <si>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</si>
  <si>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</si>
  <si>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</si>
  <si>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</si>
  <si>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</si>
  <si>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</si>
  <si>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</si>
  <si>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</si>
  <si>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</si>
  <si>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</si>
  <si>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</si>
  <si>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</si>
  <si>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</si>
  <si>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</si>
  <si>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</si>
  <si>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</si>
  <si>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</si>
  <si>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</si>
  <si>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</si>
  <si>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</si>
  <si>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</si>
  <si>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</si>
  <si>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</si>
  <si>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</si>
  <si>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</si>
  <si>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</si>
  <si>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</si>
  <si>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</si>
  <si>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</si>
  <si>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</si>
  <si>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</si>
  <si>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</si>
  <si>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</si>
  <si>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</si>
  <si>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</si>
  <si>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</si>
  <si>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</si>
  <si>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</si>
  <si>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</si>
  <si>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</si>
  <si>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</si>
  <si>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</si>
  <si>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</si>
  <si>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</si>
  <si>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</si>
  <si>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</si>
  <si>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</si>
  <si>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</si>
  <si>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</si>
  <si>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</si>
  <si>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</si>
  <si>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</si>
  <si>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</si>
  <si>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</si>
  <si>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</si>
  <si>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</si>
  <si>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</si>
  <si>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</si>
  <si>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</si>
  <si>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</si>
  <si>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</si>
  <si>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</si>
  <si>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</si>
  <si>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</si>
  <si>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</si>
  <si>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</si>
  <si>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</si>
  <si>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</si>
  <si>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</si>
  <si>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</si>
  <si>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</si>
  <si>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</si>
  <si>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</si>
  <si>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</si>
  <si>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</si>
  <si>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</si>
  <si>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</si>
  <si>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</si>
  <si>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</si>
  <si>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</si>
  <si>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</si>
  <si>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</si>
  <si>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</si>
  <si>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</si>
  <si>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</si>
  <si>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</si>
  <si>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</si>
  <si>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</si>
  <si>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</si>
  <si>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</si>
  <si>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</si>
  <si>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</si>
  <si>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</si>
  <si>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</si>
  <si>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</si>
  <si>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</si>
  <si>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</si>
  <si>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</si>
  <si>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</si>
  <si>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</si>
  <si>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</si>
  <si>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</si>
  <si>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</si>
  <si>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</si>
  <si>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</si>
  <si>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</si>
  <si>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</si>
  <si>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</si>
  <si>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</si>
  <si>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</si>
  <si>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</si>
  <si>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</si>
  <si>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</si>
  <si>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</si>
  <si>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</si>
  <si>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</si>
  <si>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</si>
  <si>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</si>
  <si>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</si>
  <si>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</si>
  <si>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</si>
  <si>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</si>
  <si>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</si>
  <si>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</si>
  <si>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</si>
  <si>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</si>
  <si>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</si>
  <si>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</si>
  <si>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</si>
  <si>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</si>
  <si>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</si>
  <si>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</si>
  <si>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</si>
  <si>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</si>
  <si>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</si>
  <si>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</si>
  <si>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</si>
  <si>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</si>
  <si>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</si>
  <si>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</si>
  <si>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</si>
  <si>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</si>
  <si>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</si>
  <si>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</si>
  <si>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</si>
  <si>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</si>
  <si>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</si>
  <si>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</si>
  <si>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</si>
  <si>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</si>
  <si>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</si>
  <si>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</si>
  <si>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</si>
  <si>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</si>
  <si>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</si>
  <si>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</si>
  <si>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</si>
  <si>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</si>
  <si>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</si>
  <si>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</si>
  <si>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</si>
  <si>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</si>
  <si>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</si>
  <si>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</si>
  <si>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</si>
  <si>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</si>
  <si>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</si>
  <si>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</si>
  <si>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</si>
  <si>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</si>
  <si>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</si>
  <si>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</si>
  <si>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</si>
  <si>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</si>
  <si>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</si>
  <si>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</si>
  <si>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</si>
  <si>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</si>
  <si>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</si>
  <si>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</si>
  <si>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</si>
  <si>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</si>
  <si>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</si>
  <si>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</si>
  <si>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</si>
  <si>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</si>
  <si>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</si>
  <si>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</si>
  <si>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</si>
  <si>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</si>
  <si>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</si>
  <si>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</si>
  <si>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</si>
  <si>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</si>
  <si>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</si>
  <si>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</si>
  <si>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</si>
  <si>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</si>
  <si>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</si>
  <si>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</si>
  <si>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</si>
  <si>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</si>
  <si>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</si>
  <si>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</si>
  <si>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</si>
  <si>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</si>
  <si>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</si>
  <si>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</si>
  <si>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</si>
  <si>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</si>
  <si>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</si>
  <si>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</si>
  <si>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</si>
  <si>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</si>
  <si>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</si>
  <si>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</si>
  <si>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</si>
  <si>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</si>
  <si>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</si>
  <si>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</si>
  <si>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</si>
  <si>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</si>
  <si>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</si>
  <si>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</si>
  <si>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</si>
  <si>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</si>
  <si>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</si>
  <si>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</si>
  <si>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</si>
  <si>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</si>
  <si>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</si>
  <si>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</si>
  <si>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</si>
  <si>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</si>
  <si>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</si>
  <si>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</si>
  <si>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</si>
  <si>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</si>
  <si>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</si>
  <si>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</si>
  <si>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</si>
  <si>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</si>
  <si>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</si>
  <si>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</si>
  <si>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</si>
  <si>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</si>
  <si>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</si>
  <si>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</si>
  <si>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</si>
  <si>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</si>
  <si>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</si>
  <si>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</si>
  <si>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</si>
  <si>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</si>
  <si>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</si>
  <si>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</si>
  <si>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</si>
  <si>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</si>
  <si>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</si>
  <si>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</si>
  <si>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</si>
  <si>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</si>
  <si>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</si>
  <si>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</si>
  <si>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</si>
  <si>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</si>
  <si>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</si>
  <si>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</si>
  <si>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</si>
  <si>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</si>
  <si>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</si>
  <si>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</si>
  <si>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</si>
  <si>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</si>
  <si>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</si>
  <si>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</si>
  <si>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</si>
  <si>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</si>
  <si>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</si>
  <si>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</si>
  <si>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</si>
  <si>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</si>
  <si>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</si>
  <si>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</si>
  <si>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</si>
  <si>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</si>
  <si>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</si>
  <si>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</si>
  <si>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</si>
  <si>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</si>
  <si>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</si>
  <si>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</si>
  <si>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</si>
  <si>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</si>
  <si>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</si>
  <si>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</si>
  <si>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</si>
  <si>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</si>
  <si>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</si>
  <si>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</si>
  <si>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</si>
  <si>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</si>
  <si>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</si>
  <si>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</si>
  <si>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</si>
  <si>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</si>
  <si>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</si>
  <si>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</si>
  <si>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</si>
  <si>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</si>
  <si>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</si>
  <si>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</si>
  <si>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</si>
  <si>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</si>
  <si>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</si>
  <si>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</si>
  <si>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</si>
  <si>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</si>
  <si>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</si>
  <si>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</si>
  <si>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</si>
  <si>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</si>
  <si>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</si>
  <si>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</si>
  <si>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</si>
  <si>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</si>
  <si>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</si>
  <si>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</si>
  <si>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</si>
  <si>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</si>
  <si>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</si>
  <si>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</si>
  <si>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</si>
  <si>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</si>
  <si>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</si>
  <si>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</si>
  <si>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</si>
  <si>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</si>
  <si>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</si>
  <si>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</si>
  <si>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</si>
  <si>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</si>
  <si>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</si>
  <si>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</si>
  <si>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</si>
  <si>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</si>
  <si>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</si>
  <si>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</si>
  <si>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</si>
  <si>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</si>
  <si>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</si>
  <si>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</si>
  <si>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</si>
  <si>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</si>
  <si>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</si>
  <si>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</si>
  <si>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</si>
  <si>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</si>
  <si>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</si>
  <si>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</si>
  <si>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</si>
  <si>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</si>
  <si>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</si>
  <si>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</si>
  <si>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</si>
  <si>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</si>
  <si>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</si>
  <si>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</si>
  <si>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</si>
  <si>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</si>
  <si>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</si>
  <si>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</si>
  <si>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</si>
  <si>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</si>
  <si>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</si>
  <si>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</si>
  <si>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</si>
  <si>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</si>
  <si>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</si>
  <si>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</si>
  <si>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</si>
  <si>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</si>
  <si>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</si>
  <si>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</si>
  <si>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</si>
  <si>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</si>
  <si>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</si>
  <si>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</si>
  <si>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</si>
  <si>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</si>
  <si>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</si>
  <si>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</si>
  <si>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</si>
  <si>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</si>
  <si>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</si>
  <si>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</si>
  <si>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</si>
  <si>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</si>
  <si>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</si>
  <si>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</si>
  <si>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</si>
  <si>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</si>
  <si>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</si>
  <si>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</si>
  <si>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</si>
  <si>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</si>
  <si>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</si>
  <si>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</si>
  <si>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</si>
  <si>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</si>
  <si>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</si>
  <si>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</si>
  <si>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</si>
  <si>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</si>
  <si>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</si>
  <si>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</si>
  <si>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</si>
  <si>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</si>
  <si>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</si>
  <si>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</si>
  <si>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</si>
  <si>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</si>
  <si>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</si>
  <si>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</si>
  <si>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</si>
  <si>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</si>
  <si>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</si>
  <si>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</si>
  <si>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</si>
  <si>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</si>
  <si>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</si>
  <si>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</si>
  <si>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</si>
  <si>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</si>
  <si>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</si>
  <si>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</si>
  <si>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</si>
  <si>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</si>
  <si>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</si>
  <si>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</si>
  <si>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</si>
  <si>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</si>
  <si>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</si>
  <si>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</si>
  <si>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</si>
  <si>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</si>
  <si>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</si>
  <si>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</si>
  <si>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</si>
  <si>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</si>
  <si>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</si>
  <si>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</si>
  <si>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</si>
  <si>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</si>
  <si>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</si>
  <si>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</si>
  <si>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</si>
  <si>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</si>
  <si>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</si>
  <si>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</si>
  <si>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</si>
  <si>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</si>
  <si>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</si>
  <si>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</si>
  <si>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</si>
  <si>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</si>
  <si>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</si>
  <si>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</si>
  <si>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</si>
  <si>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</si>
  <si>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</si>
  <si>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</si>
  <si>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</si>
  <si>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</si>
  <si>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</si>
  <si>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</si>
  <si>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</si>
  <si>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</si>
  <si>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</si>
  <si>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</si>
  <si>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</si>
  <si>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</si>
  <si>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</si>
  <si>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</si>
  <si>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</si>
  <si>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</si>
  <si>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</si>
  <si>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</si>
  <si>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</si>
  <si>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</si>
  <si>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</si>
  <si>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</si>
  <si>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</si>
  <si>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</si>
  <si>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</si>
  <si>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</si>
  <si>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</si>
  <si>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</si>
  <si>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</si>
  <si>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</si>
  <si>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</si>
  <si>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</si>
  <si>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</si>
  <si>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</si>
  <si>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</si>
  <si>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</si>
  <si>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</si>
  <si>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</si>
  <si>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</si>
  <si>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</si>
  <si>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</si>
  <si>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</si>
  <si>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</si>
  <si>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</si>
  <si>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</si>
  <si>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</si>
  <si>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</si>
  <si>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</si>
  <si>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</si>
  <si>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</si>
  <si>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</si>
  <si>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</si>
  <si>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</si>
  <si>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</si>
  <si>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</si>
  <si>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</si>
  <si>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</si>
  <si>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</si>
  <si>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</si>
  <si>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</si>
  <si>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</si>
  <si>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</si>
  <si>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</si>
  <si>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</si>
  <si>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</si>
  <si>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</si>
  <si>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</si>
  <si>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</si>
  <si>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</si>
  <si>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</si>
  <si>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</si>
  <si>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</si>
  <si>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</si>
  <si>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</si>
  <si>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</si>
  <si>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</si>
  <si>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</si>
  <si>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</si>
  <si>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</si>
  <si>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</si>
  <si>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</si>
  <si>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</si>
  <si>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</si>
  <si>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</si>
  <si>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</si>
  <si>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</si>
  <si>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</si>
  <si>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</si>
  <si>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</si>
  <si>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</si>
  <si>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</si>
  <si>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</si>
  <si>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</si>
  <si>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</si>
  <si>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</si>
  <si>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</si>
  <si>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</si>
  <si>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</si>
  <si>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</si>
  <si>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</si>
  <si>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</si>
  <si>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</si>
  <si>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</si>
  <si>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</si>
  <si>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</si>
  <si>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</si>
  <si>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</si>
  <si>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</si>
  <si>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</si>
  <si>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</si>
  <si>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</si>
  <si>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</si>
  <si>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</si>
  <si>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</si>
  <si>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</si>
  <si>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</si>
  <si>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</si>
  <si>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</si>
  <si>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</si>
  <si>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</si>
  <si>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</si>
  <si>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</si>
  <si>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</si>
  <si>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</si>
  <si>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</si>
  <si>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</si>
  <si>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</si>
  <si>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</si>
  <si>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</si>
  <si>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</si>
  <si>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</si>
  <si>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</si>
  <si>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</si>
  <si>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</si>
  <si>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</si>
  <si>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</si>
  <si>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</si>
  <si>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</si>
  <si>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</si>
  <si>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</si>
  <si>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</si>
  <si>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</si>
  <si>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</si>
  <si>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</si>
  <si>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</si>
  <si>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</si>
  <si>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</si>
  <si>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</si>
  <si>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</si>
  <si>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</si>
  <si>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</si>
  <si>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</si>
  <si>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</si>
  <si>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</si>
  <si>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</si>
  <si>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</si>
  <si>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</si>
  <si>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</si>
  <si>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</si>
  <si>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</si>
  <si>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</si>
  <si>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</si>
  <si>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</si>
  <si>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</si>
  <si>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</si>
  <si>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</si>
  <si>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</si>
  <si>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</si>
  <si>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</si>
  <si>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</si>
  <si>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</si>
  <si>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</si>
  <si>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</si>
  <si>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</si>
  <si>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</si>
  <si>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</si>
  <si>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</si>
  <si>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</si>
  <si>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</si>
  <si>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</si>
  <si>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</si>
  <si>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</si>
  <si>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</si>
  <si>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</si>
  <si>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</si>
  <si>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</si>
  <si>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</si>
  <si>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</si>
  <si>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</si>
  <si>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</si>
  <si>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</si>
  <si>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</si>
  <si>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</si>
  <si>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</si>
  <si>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</si>
  <si>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</si>
  <si>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</si>
  <si>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</si>
  <si>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</si>
  <si>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</si>
  <si>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</si>
  <si>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</si>
  <si>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</si>
  <si>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</si>
  <si>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</si>
  <si>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</si>
  <si>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</si>
  <si>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</si>
  <si>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</si>
  <si>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</si>
  <si>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</si>
  <si>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</si>
  <si>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</si>
  <si>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</si>
  <si>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</si>
  <si>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</si>
  <si>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</si>
  <si>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</si>
  <si>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</si>
  <si>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</si>
  <si>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</si>
  <si>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</si>
  <si>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</si>
  <si>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</si>
  <si>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</si>
  <si>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</si>
  <si>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</si>
  <si>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</si>
  <si>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</si>
  <si>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</si>
  <si>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</si>
  <si>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</si>
  <si>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</si>
  <si>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</si>
  <si>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</si>
  <si>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</si>
  <si>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</si>
  <si>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</si>
  <si>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</si>
  <si>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</si>
  <si>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</si>
  <si>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</si>
  <si>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</si>
  <si>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</si>
  <si>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</si>
  <si>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</si>
  <si>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</si>
  <si>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</si>
  <si>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</si>
  <si>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</si>
  <si>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</si>
  <si>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</si>
  <si>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</si>
  <si>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</si>
  <si>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</si>
  <si>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</si>
  <si>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</si>
  <si>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</si>
  <si>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</si>
  <si>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</si>
  <si>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</si>
  <si>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</si>
  <si>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</si>
  <si>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</si>
  <si>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</si>
  <si>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</si>
  <si>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</si>
  <si>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</si>
  <si>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</si>
  <si>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</si>
  <si>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</si>
  <si>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</si>
  <si>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</si>
  <si>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</si>
  <si>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</si>
  <si>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</si>
  <si>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</si>
  <si>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</si>
  <si>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</si>
  <si>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</si>
  <si>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</si>
  <si>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</si>
  <si>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</si>
  <si>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</si>
  <si>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</si>
  <si>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</si>
  <si>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</si>
  <si>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</si>
  <si>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</si>
  <si>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</si>
  <si>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</si>
  <si>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</si>
  <si>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</si>
  <si>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</si>
  <si>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</si>
  <si>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</si>
  <si>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</si>
  <si>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</si>
  <si>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</si>
  <si>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</si>
  <si>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</si>
  <si>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</si>
  <si>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</si>
  <si>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</si>
  <si>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</si>
  <si>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</si>
  <si>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</si>
  <si>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</si>
  <si>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</si>
  <si>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</si>
  <si>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</si>
  <si>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</si>
  <si>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</si>
  <si>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</si>
  <si>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</si>
  <si>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</si>
  <si>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</si>
  <si>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</si>
  <si>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</si>
  <si>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</si>
  <si>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</si>
  <si>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</si>
  <si>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</si>
  <si>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</si>
  <si>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</si>
  <si>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</si>
  <si>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</si>
  <si>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</si>
  <si>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</si>
  <si>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</si>
  <si>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</si>
  <si>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</si>
  <si>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</si>
  <si>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</si>
  <si>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</si>
  <si>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</si>
  <si>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</si>
  <si>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</si>
  <si>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</si>
  <si>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</si>
  <si>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</si>
  <si>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</si>
  <si>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</si>
  <si>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</si>
  <si>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</si>
  <si>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</si>
  <si>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</si>
  <si>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</si>
  <si>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</si>
  <si>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</si>
  <si>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</si>
  <si>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</si>
  <si>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</si>
  <si>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</si>
  <si>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</si>
  <si>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</si>
  <si>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</si>
  <si>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</si>
  <si>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</si>
  <si>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</si>
  <si>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</si>
  <si>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</si>
  <si>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</si>
  <si>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</si>
  <si>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</si>
  <si>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</si>
  <si>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</si>
  <si>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</si>
  <si>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</si>
  <si>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</si>
  <si>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</si>
  <si>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</si>
  <si>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</si>
  <si>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</si>
  <si>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</si>
  <si>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</si>
  <si>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</si>
  <si>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</si>
  <si>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</si>
  <si>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</si>
  <si>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</si>
  <si>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</si>
  <si>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</si>
  <si>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</si>
  <si>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</si>
  <si>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</si>
  <si>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</si>
  <si>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</si>
  <si>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</si>
  <si>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</si>
  <si>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</si>
  <si>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</si>
  <si>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</si>
  <si>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</si>
  <si>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</si>
  <si>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</si>
  <si>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</si>
  <si>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</si>
  <si>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</si>
  <si>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</si>
  <si>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</si>
  <si>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</si>
  <si>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</si>
  <si>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</si>
  <si>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</si>
  <si>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</si>
  <si>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</si>
  <si>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</si>
  <si>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</si>
  <si>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</si>
  <si>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</si>
  <si>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</si>
  <si>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</si>
  <si>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</si>
  <si>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</si>
  <si>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</si>
  <si>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</si>
  <si>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</si>
  <si>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</si>
  <si>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</si>
  <si>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</si>
  <si>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</si>
  <si>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</si>
  <si>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</si>
  <si>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</si>
  <si>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</si>
  <si>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</si>
  <si>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</si>
  <si>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</si>
  <si>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</si>
  <si>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</si>
  <si>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</si>
  <si>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</si>
  <si>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</si>
  <si>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</si>
  <si>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</si>
  <si>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</si>
  <si>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</si>
  <si>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</si>
  <si>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</si>
  <si>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</si>
  <si>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</si>
  <si>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</si>
  <si>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</si>
  <si>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</si>
  <si>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</si>
  <si>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</si>
  <si>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</si>
  <si>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</si>
  <si>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</si>
  <si>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</si>
  <si>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</si>
  <si>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</si>
  <si>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</si>
  <si>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</si>
  <si>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</si>
  <si>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</si>
  <si>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</si>
  <si>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</si>
  <si>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</si>
  <si>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</si>
  <si>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</si>
  <si>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</si>
  <si>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</si>
  <si>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</si>
  <si>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</si>
  <si>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</si>
  <si>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</si>
  <si>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</si>
  <si>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</si>
  <si>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</si>
  <si>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</si>
  <si>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</si>
  <si>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</si>
  <si>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</si>
  <si>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</si>
  <si>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</si>
  <si>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</si>
  <si>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</si>
  <si>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</si>
  <si>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</si>
  <si>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</si>
  <si>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</si>
  <si>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</si>
  <si>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</si>
  <si>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</si>
  <si>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</si>
  <si>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</si>
  <si>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</si>
  <si>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</si>
  <si>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</si>
  <si>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</si>
  <si>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</si>
  <si>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</si>
  <si>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</si>
  <si>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</si>
  <si>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</si>
  <si>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</si>
  <si>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</si>
  <si>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</si>
  <si>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</si>
  <si>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</si>
  <si>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</si>
  <si>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</si>
  <si>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</si>
  <si>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</si>
  <si>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</si>
  <si>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</si>
  <si>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</si>
  <si>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</si>
  <si>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</si>
  <si>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</si>
  <si>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</si>
  <si>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</si>
  <si>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</si>
  <si>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</si>
  <si>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</si>
  <si>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</si>
  <si>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</si>
  <si>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</si>
  <si>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</si>
  <si>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</si>
  <si>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</si>
  <si>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</si>
  <si>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</si>
  <si>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</si>
  <si>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</si>
  <si>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</si>
  <si>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</si>
  <si>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</si>
  <si>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</si>
  <si>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</si>
  <si>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</si>
  <si>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</si>
  <si>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</si>
  <si>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</si>
  <si>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</si>
  <si>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</si>
  <si>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</si>
  <si>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</si>
  <si>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</si>
  <si>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</si>
  <si>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</si>
  <si>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</si>
  <si>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</si>
  <si>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</si>
  <si>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</si>
  <si>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</si>
  <si>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</si>
  <si>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</si>
  <si>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</si>
  <si>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</si>
  <si>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</si>
  <si>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</si>
  <si>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</si>
  <si>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</si>
  <si>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</si>
  <si>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</si>
  <si>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</si>
  <si>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</si>
  <si>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</si>
  <si>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</si>
  <si>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</si>
  <si>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</si>
  <si>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</si>
  <si>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</si>
  <si>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</si>
  <si>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</si>
  <si>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</si>
  <si>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</si>
  <si>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</si>
  <si>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</si>
  <si>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</si>
  <si>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</si>
  <si>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</si>
  <si>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</si>
  <si>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</si>
  <si>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</si>
  <si>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</si>
  <si>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</si>
  <si>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</si>
  <si>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</si>
  <si>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</si>
  <si>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</si>
  <si>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</si>
  <si>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</si>
  <si>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</si>
  <si>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</si>
  <si>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</si>
  <si>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</si>
  <si>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</si>
  <si>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</si>
  <si>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</si>
  <si>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</si>
  <si>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</si>
  <si>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</si>
  <si>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</si>
  <si>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</si>
  <si>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</si>
  <si>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</si>
  <si>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</si>
  <si>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</si>
  <si>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</si>
  <si>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</si>
  <si>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</si>
  <si>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</si>
  <si>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</si>
  <si>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</si>
  <si>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</si>
  <si>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</si>
  <si>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</si>
  <si>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</si>
  <si>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</si>
  <si>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</si>
  <si>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</si>
  <si>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</si>
  <si>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</si>
  <si>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</si>
  <si>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</si>
  <si>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</si>
  <si>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</si>
  <si>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</si>
  <si>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</si>
  <si>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</si>
  <si>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</si>
  <si>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</si>
  <si>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</si>
  <si>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</si>
  <si>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</si>
  <si>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</si>
  <si>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</si>
  <si>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</si>
  <si>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</si>
  <si>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</si>
  <si>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</si>
  <si>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</si>
  <si>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</si>
  <si>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</si>
  <si>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</si>
  <si>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</si>
  <si>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</si>
  <si>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</si>
  <si>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</si>
  <si>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</si>
  <si>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</si>
  <si>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</si>
  <si>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</si>
  <si>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</si>
  <si>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</si>
  <si>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</si>
  <si>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</si>
  <si>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</si>
  <si>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</si>
  <si>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</si>
  <si>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</si>
  <si>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</si>
  <si>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</si>
  <si>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</si>
  <si>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</si>
  <si>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</si>
  <si>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</si>
  <si>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</si>
  <si>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</si>
  <si>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</si>
  <si>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</si>
  <si>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</si>
  <si>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</si>
  <si>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</si>
  <si>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</si>
  <si>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</si>
  <si>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</si>
  <si>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</si>
  <si>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</si>
  <si>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</si>
  <si>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</si>
  <si>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</si>
  <si>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</si>
  <si>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</si>
  <si>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</si>
  <si>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</si>
  <si>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</si>
  <si>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</si>
  <si>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</si>
  <si>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</si>
  <si>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</si>
  <si>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</si>
  <si>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</si>
  <si>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</si>
  <si>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</si>
  <si>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</si>
  <si>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</si>
  <si>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</si>
  <si>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</si>
  <si>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</si>
  <si>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</si>
  <si>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</si>
  <si>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</si>
  <si>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</si>
  <si>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</si>
  <si>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</si>
  <si>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</si>
  <si>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</si>
  <si>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</si>
  <si>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</si>
  <si>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</si>
  <si>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</si>
  <si>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</si>
  <si>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</si>
  <si>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</si>
  <si>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</si>
  <si>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</si>
  <si>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</si>
  <si>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</si>
  <si>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</si>
  <si>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</si>
  <si>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</si>
  <si>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</si>
  <si>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</si>
  <si>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</si>
  <si>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</si>
  <si>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</si>
  <si>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</si>
  <si>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</si>
  <si>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</si>
  <si>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</si>
  <si>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</si>
  <si>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</si>
  <si>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</si>
  <si>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</si>
  <si>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</si>
  <si>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</si>
  <si>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</si>
  <si>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</si>
  <si>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</si>
  <si>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</si>
  <si>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</si>
  <si>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</si>
  <si>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</si>
  <si>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</si>
  <si>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</si>
  <si>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</si>
  <si>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</si>
  <si>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</si>
  <si>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</si>
  <si>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</si>
  <si>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</si>
  <si>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</si>
  <si>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</si>
  <si>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</si>
  <si>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</si>
  <si>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</si>
  <si>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</si>
  <si>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</si>
  <si>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</si>
  <si>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</si>
  <si>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</si>
  <si>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</si>
  <si>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</si>
  <si>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</si>
  <si>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</si>
  <si>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</si>
  <si>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</si>
  <si>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</si>
  <si>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</si>
  <si>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</si>
  <si>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</si>
  <si>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</si>
  <si>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</si>
  <si>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</si>
  <si>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</si>
  <si>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</si>
  <si>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</si>
  <si>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</si>
  <si>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</si>
  <si>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</si>
  <si>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</si>
  <si>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</si>
  <si>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</si>
  <si>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</si>
  <si>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</si>
  <si>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</si>
  <si>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</si>
  <si>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</si>
  <si>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</si>
  <si>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</si>
  <si>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</si>
  <si>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</si>
  <si>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</si>
  <si>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</si>
  <si>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</si>
  <si>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</si>
  <si>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</si>
  <si>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</si>
  <si>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</si>
  <si>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</si>
  <si>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</si>
  <si>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</si>
  <si>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</si>
  <si>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</si>
  <si>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</si>
  <si>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</si>
  <si>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</si>
  <si>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</si>
  <si>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</si>
  <si>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</si>
  <si>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</si>
  <si>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</si>
  <si>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</si>
  <si>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</si>
  <si>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</si>
  <si>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</si>
  <si>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</si>
  <si>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</si>
  <si>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</si>
  <si>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</si>
  <si>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</si>
  <si>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</si>
  <si>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</si>
  <si>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</si>
  <si>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</si>
  <si>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</si>
  <si>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</si>
  <si>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</si>
  <si>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</si>
  <si>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</si>
  <si>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</si>
  <si>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</si>
  <si>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</si>
  <si>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</si>
  <si>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</si>
  <si>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</si>
  <si>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</si>
  <si>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</si>
  <si>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</si>
  <si>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</si>
  <si>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</si>
  <si>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</si>
  <si>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</si>
  <si>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</si>
  <si>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</si>
  <si>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</si>
  <si>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</si>
  <si>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</si>
  <si>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</si>
  <si>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</si>
  <si>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</si>
  <si>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</si>
  <si>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</si>
  <si>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</si>
  <si>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</si>
  <si>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</si>
  <si>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</si>
  <si>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</si>
  <si>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</si>
  <si>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</si>
  <si>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</si>
  <si>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</si>
  <si>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</si>
  <si>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</si>
  <si>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</si>
  <si>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</si>
  <si>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</si>
  <si>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</si>
  <si>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</si>
  <si>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</si>
  <si>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</si>
  <si>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</si>
  <si>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</si>
  <si>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</si>
  <si>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</si>
  <si>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</si>
  <si>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</si>
  <si>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</si>
  <si>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</si>
  <si>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</si>
  <si>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</si>
  <si>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</si>
  <si>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</si>
  <si>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</si>
  <si>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</si>
  <si>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</si>
  <si>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</si>
  <si>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</si>
  <si>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</si>
  <si>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</si>
  <si>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</si>
  <si>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</si>
  <si>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</si>
  <si>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</si>
  <si>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</si>
  <si>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</si>
  <si>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</si>
  <si>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</si>
  <si>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</si>
  <si>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</si>
  <si>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</si>
  <si>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</si>
  <si>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</si>
  <si>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</si>
  <si>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</si>
  <si>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</si>
  <si>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</si>
  <si>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</si>
  <si>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</si>
  <si>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</si>
  <si>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</si>
  <si>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</si>
  <si>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</si>
  <si>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</si>
  <si>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</si>
  <si>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</si>
  <si>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</si>
  <si>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</si>
  <si>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</si>
  <si>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</si>
  <si>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</si>
  <si>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</si>
  <si>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</si>
  <si>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</si>
  <si>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</si>
  <si>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</si>
  <si>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PCM-20251007-00002080</t>
  </si>
  <si>
    <t>ETA 60 mins</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</si>
  <si>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</si>
  <si>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</si>
  <si>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</si>
  <si>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</si>
  <si>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</si>
  <si>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</si>
  <si>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</si>
  <si>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</si>
  <si>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</si>
  <si>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</si>
  <si>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</si>
  <si>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</si>
  <si>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</si>
  <si>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</si>
  <si>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</si>
  <si>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</si>
  <si>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</si>
  <si>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</si>
  <si>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</si>
  <si>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</si>
  <si>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</si>
  <si>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</si>
  <si>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</si>
  <si>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</si>
  <si>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</si>
  <si>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</si>
  <si>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</si>
  <si>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</si>
  <si>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</si>
  <si>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</si>
  <si>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</si>
  <si>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</si>
  <si>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</si>
  <si>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</si>
  <si>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</si>
  <si>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</si>
  <si>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</si>
  <si>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</si>
  <si>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</si>
  <si>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</si>
  <si>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</si>
  <si>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</si>
  <si>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</si>
  <si>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</si>
  <si>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</si>
  <si>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</si>
  <si>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</si>
  <si>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</si>
  <si>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</si>
  <si>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</si>
  <si>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</si>
  <si>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</si>
  <si>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</si>
  <si>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</si>
  <si>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</si>
  <si>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</si>
  <si>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</si>
  <si>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</si>
  <si>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</si>
  <si>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</si>
  <si>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</si>
  <si>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</si>
  <si>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</si>
  <si>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</si>
  <si>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</si>
  <si>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</si>
  <si>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</si>
  <si>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</si>
  <si>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</si>
  <si>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</si>
  <si>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</si>
  <si>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</si>
  <si>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</si>
  <si>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</si>
  <si>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</si>
  <si>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</si>
  <si>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</si>
  <si>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</si>
  <si>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</si>
  <si>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</si>
  <si>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</si>
  <si>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</si>
  <si>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</si>
  <si>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</si>
  <si>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</si>
  <si>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</si>
  <si>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</si>
  <si>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</si>
  <si>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</si>
  <si>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</si>
  <si>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</si>
  <si>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</si>
  <si>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</si>
  <si>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</si>
  <si>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</si>
  <si>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</si>
  <si>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</si>
  <si>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</si>
  <si>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</si>
  <si>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</si>
  <si>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</si>
  <si>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</si>
  <si>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PCM-20251007-00001835</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</si>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</sst>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74" dataDxfId="173" headerRowBorderDxfId="171" tableBorderDxfId="172" totalsRowBorderDxfId="170">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4" totalsRowShown="0" headerRowDxfId="48" dataDxfId="47" headerRowBorderDxfId="45" tableBorderDxfId="46" totalsRowBorderDxfId="44">
  <autoFilter ref="A1:L4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8" totalsRowShown="0" headerRowDxfId="15" dataDxfId="14" headerRowBorderDxfId="12" tableBorderDxfId="13">
  <autoFilter ref="A1:L2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5"/>
  <sheetViews>
    <sheetView workbookViewId="0">
      <selection activeCell="D4" sqref="D4:D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274.87438738426135</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2</v>
      </c>
      <c r="D3" s="148" t="s">
        <v>21861</v>
      </c>
      <c r="E3" s="149" t="s">
        <v>38964</v>
      </c>
      <c r="F3" s="150">
        <v>45937.794745370367</v>
      </c>
      <c r="G3" s="151">
        <f ca="1">IFERROR(NOW()-F3,"")</f>
        <v>2.8067939820175525E-2</v>
      </c>
      <c r="H3" s="150">
        <v>45937.787106481483</v>
      </c>
      <c r="I3" s="148" t="str">
        <f>IFERROR(VLOOKUP(D3,DB!A:F,6,0),"")</f>
        <v>SCECO</v>
      </c>
      <c r="J3" s="65" t="str">
        <f>IFERROR(VLOOKUP(D3,DB!A:G,7,0),"")</f>
        <v>Good+No BB Design</v>
      </c>
      <c r="K3" s="152" t="s">
        <v>38967</v>
      </c>
      <c r="L3" s="153" t="str">
        <f>IFERROR(VLOOKUP(D3,DB!A:I,9,0),"")</f>
        <v>Latis</v>
      </c>
    </row>
    <row r="4" spans="1:12" ht="15" customHeight="1">
      <c r="A4" s="147" t="s">
        <v>38968</v>
      </c>
      <c r="B4" s="148" t="str">
        <f>IFERROR(VLOOKUP(D4,DB!A:K,11,0),"")</f>
        <v>R1</v>
      </c>
      <c r="C4" s="148">
        <v>1</v>
      </c>
      <c r="D4" s="148" t="s">
        <v>38771</v>
      </c>
      <c r="E4" s="149" t="s">
        <v>38964</v>
      </c>
      <c r="F4" s="150">
        <v>45937.79859953704</v>
      </c>
      <c r="G4" s="151">
        <f ca="1">IFERROR(NOW()-F4,"")</f>
        <v>2.4213773147494067E-2</v>
      </c>
      <c r="H4" s="150">
        <v>45937.784710648149</v>
      </c>
      <c r="I4" s="148" t="str">
        <f>IFERROR(VLOOKUP(D4,DB!A:F,6,0),"")</f>
        <v>Generator-SG</v>
      </c>
      <c r="J4" s="65" t="str">
        <f>IFERROR(VLOOKUP(D4,DB!A:G,7,0),"")</f>
        <v>Vandalized</v>
      </c>
      <c r="K4" s="152" t="s">
        <v>38969</v>
      </c>
      <c r="L4" s="153" t="str">
        <f>IFERROR(VLOOKUP(D4,DB!A:I,9,0),"")</f>
        <v>Latis</v>
      </c>
    </row>
    <row r="5" spans="1:12" ht="15" customHeight="1">
      <c r="A5" s="147"/>
      <c r="B5" s="148" t="str">
        <f>IFERROR(VLOOKUP(D5,DB!A:K,11,0),"")</f>
        <v/>
      </c>
      <c r="C5" s="148"/>
      <c r="D5" s="148"/>
      <c r="E5" s="149"/>
      <c r="F5" s="150"/>
      <c r="G5" s="151">
        <f ca="1">IFERROR(NOW()-F5,"")</f>
        <v>45937.822813310187</v>
      </c>
      <c r="H5" s="150"/>
      <c r="I5" s="148" t="str">
        <f>IFERROR(VLOOKUP(D5,DB!A:F,6,0),"")</f>
        <v/>
      </c>
      <c r="J5" s="65" t="str">
        <f>IFERROR(VLOOKUP(D5,DB!A:G,7,0),"")</f>
        <v/>
      </c>
      <c r="K5" s="152"/>
      <c r="L5" s="153" t="str">
        <f>IFERROR(VLOOKUP(D5,DB!A:I,9,0),"")</f>
        <v/>
      </c>
    </row>
    <row r="6" spans="1:12" ht="15" customHeight="1">
      <c r="A6" s="147"/>
      <c r="B6" s="148" t="str">
        <f>IFERROR(VLOOKUP(D6,DB!A:K,11,0),"")</f>
        <v/>
      </c>
      <c r="C6" s="148"/>
      <c r="D6" s="152"/>
      <c r="E6" s="149"/>
      <c r="F6" s="150"/>
      <c r="G6" s="151">
        <f ca="1">IFERROR(NOW()-F6,"")</f>
        <v>45937.822813310187</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45937.822813310187</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45937.822813310187</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45937.822813310187</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45937.822813310187</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45937.822813310187</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45937.822813310187</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45937.822813310187</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45937.822813310187</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45937.822813310187</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45937.822813310187</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45937.822813310187</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45937.822813310187</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45937.822813310187</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45937.822813310187</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45937.822813310187</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45937.822813310187</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45937.822813310187</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45937.822813310187</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45937.822813310187</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45937.822813310187</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45937.822813310187</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45937.822813310187</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45937.822813310187</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45937.822813310187</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45937.822813310187</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45937.822813310187</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45937.822813310187</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45937.822813310187</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45937.822813310187</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45937.822813310187</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45937.822813310187</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45937.822813310187</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45937.822813310187</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45937.822813310187</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45937.822813310187</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45937.822813310187</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45937.822813310187</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45937.822813310187</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45937.822813310187</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45937.822813310187</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45937.822813310187</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45937.822813310187</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45937.822813310187</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45937.822813310187</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45937.822813310187</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45937.822813310187</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45937.822813310187</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45937.822813310187</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45937.822813310187</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45937.822813310187</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45937.822813310187</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45937.822813310187</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45937.822813310187</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45937.822813310187</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45937.822813310187</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45937.822813310187</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45937.822813310187</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45937.822813310187</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45937.822813310187</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45937.822813310187</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45937.822813310187</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45937.822813310187</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45937.822813310187</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45937.822813310187</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45937.822813310187</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45937.822813310187</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45937.822813310187</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45937.822813310187</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45937.822813310187</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45937.822813310187</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45937.822813310187</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45937.822813310187</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45937.822813310187</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45937.822813310187</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45937.822813310187</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45937.822813310187</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45937.822813310187</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45937.822813310187</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45937.822813310187</v>
      </c>
      <c r="H85" s="150"/>
      <c r="I85" s="148" t="str">
        <f>IFERROR(VLOOKUP(D85,DB!A:F,6,0),"")</f>
        <v/>
      </c>
      <c r="J85" s="65" t="str">
        <f>IFERROR(VLOOKUP(D85,DB!A:G,7,0),"")</f>
        <v/>
      </c>
      <c r="K85" s="152"/>
      <c r="L85" s="153" t="str">
        <f>IFERROR(VLOOKUP(D85,DB!A:I,9,0),"")</f>
        <v/>
      </c>
    </row>
  </sheetData>
  <customSheetViews>
    <customSheetView guid="{F6042A99-DD27-4453-835D-0834D95730CC}" filter="1" showAutoFilter="1">
      <pageMargins left="0" right="0" top="0" bottom="0" header="0" footer="0"/>
      <autoFilter ref="B1:M1" xr:uid="{A80B4463-DC7D-461D-8B49-C33C645E32F4}"/>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A9" sqref="A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131.09572997685609</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112.82297534722602</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39054</v>
      </c>
      <c r="B5" s="18" t="str">
        <f>IFERROR(VLOOKUP(D5,DB!A:K,11,0),"")</f>
        <v>R2</v>
      </c>
      <c r="C5" s="18">
        <v>2</v>
      </c>
      <c r="D5" s="18" t="s">
        <v>17684</v>
      </c>
      <c r="E5" s="123"/>
      <c r="F5" s="124"/>
      <c r="G5" s="125">
        <f ca="1">IFERROR(NOW()-F5,"-")</f>
        <v>45937.822813310187</v>
      </c>
      <c r="H5" s="124">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45937.822813310187</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45937.822813310187</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45937.822813310187</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45937.822813310187</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45937.822813310187</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45937.822813310187</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45937.822813310187</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45937.822813310187</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45937.822813310187</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45937.822813310187</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45937.822813310187</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45937.822813310187</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45937.822813310187</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45937.822813310187</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45937.822813310187</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45937.822813310187</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45937.822813310187</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45937.822813310187</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45937.822813310187</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45937.822813310187</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45937.822813310187</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45937.822813310187</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45937.822813310187</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45937.822813310187</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45937.822813310187</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45937.822813310187</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45937.822813310187</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45937.822813310187</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45937.822813310187</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45937.822813310187</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45937.822813310187</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45937.822813310187</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45937.822813310187</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45937.822813310187</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45937.822813310187</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45937.822813310187</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45937.822813310187</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45937.822813310187</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45937.822813310187</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45937.822813310187</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45937.822813310187</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45937.822813310187</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45937.822813310187</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45937.822813310187</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45937.822813310187</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45937.822813310187</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45937.822813310187</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45937.822813310187</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45937.822813310187</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45937.822813310187</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45937.822813310187</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45937.822813310187</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45937.822813310187</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45937.822813310187</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45937.822813310187</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45937.822813310187</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45937.822813310187</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45937.822813310187</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45937.822813310187</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45937.822813310187</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45937.822813310187</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45937.822813310187</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45937.822813310187</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45937.822813310187</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45937.822813310187</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45937.822813310187</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45937.822813310187</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45937.822813310187</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45937.822813310187</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45937.822813310187</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45937.822813310187</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45937.822813310187</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45937.822813310187</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45937.822813310187</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45937.822813310187</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45937.822813310187</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45937.822813310187</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45937.822813310187</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45937.822813310187</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45937.822813310187</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45937.822813310187</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45937.822813310187</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45937.822813310187</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45937.822813310187</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45937.822813310187</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45937.822813310187</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45937.822813310187</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45937.822813310187</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45937.822813310187</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45937.822813310187</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45937.822813310187</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45937.822813310187</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45937.822813310187</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45937.822813310187</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45937.822813310187</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45937.822813310187</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45937.822813310187</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45937.822813310187</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45937.822813310187</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45937.822813310187</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45937.822813310187</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45937.822813310187</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45937.822813310187</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45937.822813310187</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45937.822813310187</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45937.822813310187</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45937.822813310187</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45937.822813310187</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45937.822813310187</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45937.822813310187</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45937.822813310187</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45937.822813310187</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45937.822813310187</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45937.822813310187</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45937.822813310187</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45937.822813310187</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45937.822813310187</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45937.822813310187</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45937.822813310187</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45937.822813310187</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45937.822813310187</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45937.822813310187</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45937.822813310187</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45937.822813310187</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45937.822813310187</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45937.822813310187</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45937.822813310187</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45937.822813310187</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45937.822813310187</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45937.822813310187</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45937.822813310187</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45937.822813310187</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45937.822813310187</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45937.822813310187</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45937.822813310187</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45937.822813310187</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45937.822813310187</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45937.822813310187</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45937.822813310187</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45937.822813310187</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45937.822813310187</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45937.822813310187</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45937.822813310187</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45937.822813310187</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45937.822813310187</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45937.822813310187</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45937.822813310187</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45937.822813310187</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45937.822813310187</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45937.822813310187</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45937.822813310187</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45937.822813310187</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45937.822813310187</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45937.822813310187</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45937.822813310187</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45937.822813310187</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45937.822813310187</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45937.822813310187</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45937.822813310187</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45937.822813310187</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45937.822813310187</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45937.822813310187</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45937.822813310187</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45937.822813310187</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45937.822813310187</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45937.822813310187</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45937.822813310187</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45937.822813310187</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45937.822813310187</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45937.822813310187</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45937.822813310187</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45937.822813310187</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45937.822813310187</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45937.822813310187</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45937.822813310187</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45937.822813310187</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45937.822813310187</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45937.822813310187</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45937.822813310187</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45937.822813310187</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45937.822813310187</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45937.822813310187</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45937.822813310187</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45937.822813310187</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45937.822813310187</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45937.822813310187</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45937.822813310187</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45937.822813310187</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45937.822813310187</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45937.822813310187</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45937.822813310187</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45937.822813310187</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45937.822813310187</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45937.822813310187</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45937.822813310187</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45937.822813310187</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45937.822813310187</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45937.822813310187</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45937.822813310187</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45937.822813310187</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45937.822813310187</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45937.822813310187</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45937.822813310187</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45937.822813310187</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45937.822813310187</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45937.822813310187</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45937.822813310187</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45937.822813310187</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45937.822813310187</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45937.822813310187</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45937.822813310187</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45937.822813310187</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45937.822813310187</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45937.822813310187</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45937.822813310187</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45937.822813310187</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45937.822813310187</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45937.822813310187</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45937.822813310187</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45937.822813310187</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45937.822813310187</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45937.822813310187</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45937.822813310187</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45937.822813310187</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45937.822813310187</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45937.822813310187</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45937.822813310187</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45937.822813310187</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45937.822813310187</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45937.822813310187</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45937.822813310187</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45937.822813310187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45937.822813310187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45937.822813310187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45937.822813310187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45937.822813310187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45937.822813310187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45937.822813310187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45937.822813310187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45937.822813310187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45937.822813310187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45937.822813310187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45937.822813310187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45937.822813310187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45937.822813310187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45937.822813310187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45937.822813310187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45937.822813310187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45937.822813310187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45937.822813310187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45937.822813310187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45937.822813310187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45937.822813310187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45937.822813310187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45937.822813310187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45937.822813310187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45937.822813310187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45937.822813310187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45937.822813310187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45937.822813310187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45937.822813310187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45937.822813310187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45937.822813310187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45937.822813310187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45937.822813310187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45937.822813310187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45937.822813310187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45937.822813310187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45937.822813310187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45937.822813310187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45937.822813310187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45937.822813310187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45937.822813310187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45937.822813310187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45937.822813310187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45937.822813310187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45937.822813310187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45937.822813310187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45937.822813310187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45937.822813310187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45937.822813310187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45937.822813310187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45937.822813310187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45937.822813310187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45937.822813310187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45937.822813310187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45937.822813310187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45937.822813310187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45937.822813310187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45937.822813310187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45937.822813310187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45937.822813310187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45937.822813310187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45937.822813310187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45937.822813310187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45937.822813310187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45937.822813310187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45937.822813310187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45937.822813310187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45937.822813310187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45937.822813310187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45937.822813310187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45937.822813310187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45937.822813310187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45937.822813310187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45937.822813310187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45937.822813310187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45937.822813310187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45937.822813310187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45937.822813310187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45937.822813310187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45937.822813310187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45937.822813310187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45937.822813310187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45937.822813310187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45937.822813310187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45937.822813310187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45937.822813310187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45937.822813310187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45937.822813310187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45937.822813310187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45937.822813310187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45937.822813310187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45937.822813310187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45937.822813310187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45937.822813310187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45937.822813310187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45937.822813310187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45937.822813310187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45937.822813310187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45937.822813310187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45937.822813310187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45937.822813310187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45937.822813310187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45937.822813310187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45937.822813310187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45937.822813310187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45937.822813310187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45937.822813310187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45937.822813310187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45937.822813310187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45937.822813310187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45937.822813310187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45937.822813310187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45937.822813310187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45937.822813310187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45937.822813310187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45937.822813310187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45937.822813310187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45937.822813310187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45937.822813310187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45937.822813310187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45937.822813310187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45937.822813310187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45937.822813310187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45937.822813310187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45937.822813310187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45937.822813310187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45937.822813310187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45937.822813310187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45937.822813310187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45937.822813310187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45937.822813310187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45937.822813310187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45937.822813310187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45937.822813310187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45937.822813310187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45937.822813310187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45937.822813310187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45937.822813310187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45937.822813310187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45937.822813310187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45937.822813310187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45937.822813310187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45937.822813310187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45937.822813310187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45937.822813310187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45937.822813310187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45937.822813310187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45937.822813310187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45937.822813310187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45937.822813310187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45937.822813310187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45937.822813310187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45937.822813310187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45937.822813310187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45937.822813310187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45937.822813310187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45937.822813310187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45937.822813310187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45937.822813310187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45937.822813310187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45937.822813310187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45937.822813310187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45937.822813310187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45937.822813310187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45937.822813310187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45937.822813310187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45937.822813310187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45937.822813310187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45937.822813310187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45937.822813310187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45937.822813310187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45937.822813310187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45937.822813310187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45937.822813310187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45937.822813310187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45937.822813310187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45937.822813310187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45937.822813310187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45937.822813310187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45937.822813310187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45937.822813310187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45937.822813310187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45937.822813310187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45937.822813310187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45937.822813310187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45937.822813310187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45937.822813310187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45937.822813310187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45937.822813310187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45937.822813310187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45937.822813310187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45937.822813310187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45937.822813310187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45937.822813310187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45937.822813310187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45937.822813310187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45937.822813310187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45937.822813310187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45937.822813310187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45937.822813310187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45937.822813310187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45937.822813310187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45937.822813310187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45937.822813310187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45937.822813310187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45937.822813310187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45937.822813310187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45937.822813310187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45937.822813310187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45937.822813310187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45937.822813310187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45937.822813310187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45937.822813310187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45937.822813310187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45937.822813310187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45937.822813310187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45937.822813310187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45937.822813310187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45937.822813310187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45937.822813310187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45937.822813310187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45937.822813310187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45937.822813310187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45937.822813310187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45937.822813310187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45937.822813310187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45937.822813310187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45937.822813310187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45937.822813310187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45937.822813310187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45937.822813310187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45937.822813310187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45937.822813310187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45937.822813310187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45937.822813310187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45937.822813310187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45937.822813310187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45937.822813310187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45937.822813310187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45937.822813310187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45937.822813310187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45937.822813310187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45937.822813310187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45937.822813310187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45937.822813310187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45937.822813310187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45937.822813310187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45937.822813310187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45937.822813310187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45937.822813310187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45937.822813310187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45937.822813310187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45937.822813310187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45937.822813310187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45937.822813310187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45937.822813310187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45937.822813310187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45937.822813310187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45937.822813310187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45937.822813310187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45937.822813310187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45937.822813310187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45937.822813310187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45937.822813310187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45937.822813310187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45937.822813310187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45937.822813310187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45937.822813310187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45937.822813310187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45937.822813310187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45937.822813310187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45937.822813310187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45937.822813310187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45937.822813310187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45937.822813310187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45937.822813310187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45937.822813310187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45937.822813310187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45937.822813310187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45937.822813310187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45937.822813310187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45937.822813310187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45937.822813310187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45937.822813310187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45937.822813310187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45937.822813310187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45937.822813310187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45937.822813310187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45937.822813310187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45937.822813310187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45937.822813310187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45937.822813310187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45937.822813310187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45937.822813310187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45937.822813310187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45937.822813310187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45937.822813310187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45937.822813310187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45937.822813310187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45937.822813310187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45937.822813310187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45937.822813310187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45937.822813310187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45937.822813310187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45937.822813310187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45937.822813310187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45937.822813310187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45937.822813310187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45937.822813310187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45937.822813310187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45937.822813310187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45937.822813310187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45937.822813310187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45937.822813310187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45937.822813310187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45937.822813310187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45937.822813310187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45937.822813310187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45937.822813310187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45937.822813310187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45937.822813310187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45937.822813310187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45937.822813310187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45937.822813310187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45937.822813310187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45937.822813310187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45937.822813310187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45937.822813310187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45937.822813310187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45937.822813310187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45937.822813310187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45937.822813310187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45937.822813310187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45937.822813310187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45937.822813310187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45937.822813310187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45937.822813310187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45937.822813310187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45937.822813310187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45937.822813310187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45937.822813310187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45937.822813310187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45937.822813310187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45937.822813310187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45937.822813310187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45937.822813310187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45937.822813310187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45937.822813310187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45937.822813310187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45937.822813310187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45937.822813310187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45937.822813310187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45937.822813310187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45937.822813310187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45937.822813310187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45937.822813310187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45937.822813310187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45937.822813310187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45937.822813310187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45937.822813310187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45937.822813310187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45937.822813310187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45937.822813310187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45937.822813310187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45937.822813310187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45937.822813310187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45937.822813310187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45937.822813310187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45937.822813310187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45937.822813310187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45937.822813310187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45937.822813310187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45937.822813310187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45937.822813310187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45937.822813310187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45937.822813310187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45937.822813310187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45937.822813310187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45937.822813310187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45937.822813310187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45937.822813310187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45937.822813310187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45937.822813310187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45937.822813310187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45937.822813310187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45937.822813310187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45937.822813310187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45937.822813310187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45937.822813310187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45937.822813310187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45937.822813310187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45937.822813310187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45937.822813310187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45937.822813310187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45937.822813310187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45937.822813310187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45937.822813310187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45937.822813310187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45937.822813310187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45937.822813310187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45937.822813310187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45937.822813310187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45937.822813310187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45937.822813310187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45937.822813310187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45937.822813310187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45937.822813310187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45937.822813310187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45937.822813310187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45937.822813310187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45937.822813310187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45937.822813310187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45937.822813310187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45937.822813310187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45937.822813310187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45937.822813310187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45937.822813310187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45937.822813310187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45937.822813310187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45937.822813310187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45937.822813310187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45937.822813310187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45937.822813310187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45937.822813310187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45937.822813310187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45937.822813310187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45937.822813310187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45937.822813310187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45937.822813310187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45937.822813310187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45937.822813310187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45937.822813310187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45937.822813310187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45937.822813310187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45937.822813310187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45937.822813310187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45937.822813310187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45937.822813310187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45937.822813310187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45937.822813310187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45937.822813310187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45937.822813310187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45937.822813310187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45937.822813310187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45937.822813310187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45937.822813310187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45937.822813310187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45937.822813310187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45937.822813310187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45937.822813310187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45937.822813310187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45937.822813310187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45937.822813310187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45937.822813310187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45937.822813310187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45937.822813310187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45937.822813310187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45937.822813310187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45937.822813310187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45937.822813310187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45937.822813310187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45937.822813310187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45937.822813310187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45937.822813310187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45937.822813310187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45937.822813310187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45937.822813310187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45937.822813310187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45937.822813310187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45937.822813310187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45937.822813310187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45937.822813310187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45937.822813310187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45937.822813310187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45937.822813310187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45937.822813310187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45937.822813310187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45937.822813310187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45937.822813310187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45937.822813310187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45937.822813310187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45937.822813310187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45937.822813310187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45937.822813310187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45937.822813310187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45937.822813310187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45937.822813310187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45937.822813310187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45937.822813310187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45937.822813310187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45937.822813310187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45937.822813310187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45937.822813310187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45937.822813310187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45937.822813310187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45937.822813310187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45937.822813310187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45937.822813310187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45937.822813310187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45937.822813310187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45937.822813310187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45937.822813310187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45937.822813310187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45937.822813310187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45937.822813310187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45937.822813310187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45937.822813310187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45937.822813310187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45937.822813310187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45937.822813310187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45937.822813310187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45937.822813310187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45937.822813310187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45937.822813310187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45937.822813310187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45937.822813310187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45937.822813310187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45937.822813310187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45937.822813310187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45937.822813310187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45937.822813310187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45937.822813310187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45937.822813310187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45937.822813310187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45937.822813310187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45937.822813310187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45937.822813310187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45937.822813310187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45937.822813310187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45937.822813310187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45937.822813310187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45937.822813310187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45937.822813310187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45937.822813310187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45937.822813310187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45937.822813310187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45937.822813310187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45937.822813310187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45937.822813310187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45937.822813310187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45937.822813310187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45937.822813310187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45937.822813310187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45937.822813310187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45937.822813310187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45937.822813310187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45937.822813310187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45937.822813310187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45937.822813310187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45937.822813310187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45937.822813310187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45937.822813310187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45937.822813310187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45937.822813310187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45937.822813310187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45937.822813310187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45937.822813310187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45937.822813310187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45937.822813310187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45937.822813310187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45937.822813310187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45937.822813310187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45937.822813310187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45937.822813310187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45937.822813310187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45937.822813310187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45937.822813310187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45937.822813310187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45937.822813310187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45937.822813310187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45937.822813310187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45937.822813310187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45937.822813310187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45937.822813310187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45937.822813310187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45937.822813310187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45937.822813310187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45937.822813310187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45937.822813310187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45937.822813310187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45937.822813310187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45937.822813310187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45937.822813310187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45937.822813310187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45937.822813310187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45937.822813310187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45937.822813310187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45937.822813310187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45937.822813310187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45937.822813310187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45937.822813310187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45937.822813310187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45937.822813310187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45937.822813310187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45937.822813310187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45937.822813310187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45937.822813310187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45937.822813310187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45937.822813310187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45937.822813310187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45937.822813310187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45937.822813310187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45937.822813310187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45937.822813310187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45937.822813310187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45937.822813310187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45937.822813310187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45937.822813310187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45937.822813310187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45937.822813310187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45937.822813310187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45937.822813310187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45937.822813310187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45937.822813310187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45937.822813310187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45937.822813310187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45937.822813310187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45937.822813310187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45937.822813310187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45937.822813310187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45937.822813310187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45937.822813310187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45937.822813310187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45937.822813310187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45937.822813310187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45937.822813310187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45937.822813310187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45937.822813310187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45937.822813310187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45937.822813310187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45937.822813310187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45937.822813310187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45937.822813310187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45937.822813310187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45937.822813310187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45937.822813310187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45937.822813310187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45937.822813310187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45937.822813310187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45937.822813310187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45937.822813310187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45937.822813310187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45937.822813310187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45937.822813310187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45937.822813310187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45937.822813310187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45937.822813310187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45937.822813310187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45937.822813310187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45937.822813310187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45937.822813310187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45937.822813310187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45937.822813310187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45937.822813310187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45937.822813310187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45937.822813310187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45937.822813310187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45937.822813310187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45937.822813310187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45937.822813310187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45937.822813310187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45937.822813310187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45937.822813310187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45937.822813310187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45937.822813310187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45937.822813310187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45937.822813310187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45937.822813310187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45937.822813310187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45937.822813310187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45937.822813310187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45937.822813310187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45937.822813310187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45937.822813310187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45937.822813310187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45937.822813310187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45937.822813310187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45937.822813310187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45937.822813310187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45937.822813310187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45937.822813310187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45937.822813310187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45937.822813310187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45937.822813310187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45937.822813310187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45937.822813310187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45937.822813310187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45937.822813310187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45937.822813310187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45937.822813310187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45937.822813310187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45937.822813310187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45937.822813310187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45937.822813310187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45937.822813310187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45937.822813310187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45937.822813310187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45937.822813310187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45937.822813310187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45937.822813310187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45937.822813310187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45937.822813310187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45937.822813310187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45937.822813310187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45937.822813310187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45937.822813310187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45937.822813310187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45937.822813310187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45937.822813310187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45937.822813310187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45937.822813310187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45937.822813310187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45937.822813310187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45937.822813310187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45937.822813310187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45937.822813310187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45937.822813310187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45937.822813310187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45937.822813310187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45937.822813310187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45937.822813310187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45937.822813310187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45937.822813310187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45937.822813310187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45937.822813310187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45937.822813310187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45937.822813310187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45937.822813310187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45937.822813310187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45937.822813310187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45937.822813310187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45937.822813310187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45937.822813310187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45937.822813310187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45937.822813310187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45937.822813310187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45937.822813310187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45937.822813310187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45937.822813310187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45937.822813310187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45937.822813310187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45937.822813310187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45937.822813310187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45937.822813310187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45937.822813310187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45937.822813310187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45937.822813310187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45937.822813310187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45937.822813310187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45937.822813310187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45937.822813310187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45937.822813310187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45937.822813310187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45937.822813310187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45937.822813310187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45937.822813310187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45937.822813310187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45937.822813310187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45937.822813310187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45937.822813310187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45937.822813310187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45937.822813310187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45937.822813310187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45937.822813310187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45937.822813310187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45937.822813310187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45937.822813310187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45937.822813310187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45937.822813310187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45937.822813310187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45937.822813310187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45937.822813310187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45937.822813310187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45937.822813310187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45937.822813310187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45937.822813310187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45937.822813310187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45937.822813310187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45937.822813310187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45937.822813310187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45937.822813310187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45937.822813310187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45937.822813310187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45937.822813310187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45937.822813310187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45937.822813310187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45937.822813310187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45937.822813310187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45937.822813310187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45937.822813310187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45937.822813310187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45937.822813310187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45937.822813310187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45937.822813310187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45937.822813310187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45937.822813310187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45937.822813310187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45937.822813310187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45937.822813310187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45937.822813310187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45937.822813310187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45937.822813310187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45937.822813310187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45937.822813310187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45937.822813310187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45937.822813310187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45937.822813310187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45937.822813310187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45937.822813310187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45937.822813310187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45937.822813310187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45937.822813310187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45937.822813310187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45937.822813310187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45937.822813310187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45937.822813310187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45937.822813310187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45937.822813310187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45937.822813310187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45937.822813310187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45937.822813310187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45937.822813310187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45937.822813310187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45937.822813310187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45937.822813310187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45937.822813310187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45937.822813310187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45937.822813310187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45937.822813310187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45937.822813310187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45937.822813310187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45937.822813310187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45937.822813310187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45937.822813310187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45937.822813310187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45937.822813310187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45937.822813310187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45937.822813310187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45937.822813310187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45937.822813310187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45937.822813310187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45937.822813310187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45937.822813310187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45937.822813310187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45937.822813310187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45937.822813310187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45937.822813310187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45937.822813310187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45937.822813310187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45937.822813310187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45937.822813310187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45937.822813310187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45937.822813310187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45937.822813310187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45937.822813310187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45937.822813310187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45937.822813310187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45937.822813310187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45937.822813310187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45937.822813310187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45937.822813310187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45937.822813310187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45937.822813310187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45937.822813310187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45937.822813310187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45937.822813310187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45937.822813310187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45937.822813310187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45937.822813310187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45937.822813310187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45937.822813310187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45937.822813310187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45937.822813310187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45937.822813310187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45937.822813310187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45937.822813310187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45937.822813310187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45937.822813310187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45937.822813310187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45937.822813310187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45937.822813310187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45937.822813310187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45937.822813310187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45937.822813310187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45937.822813310187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45937.822813310187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45937.822813310187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45937.822813310187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45937.822813310187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45937.822813310187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45937.822813310187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45937.822813310187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45937.822813310187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45937.822813310187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45937.822813310187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45937.822813310187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45937.822813310187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45937.822813310187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45937.822813310187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45937.822813310187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45937.822813310187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45937.822813310187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45937.822813310187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45937.822813310187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45937.822813310187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45937.822813310187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45937.822813310187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45937.822813310187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45937.822813310187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45937.822813310187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45937.822813310187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45937.822813310187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45937.822813310187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45937.822813310187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45937.822813310187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45937.822813310187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45937.822813310187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45937.822813310187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45937.822813310187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45937.822813310187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45937.822813310187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45937.822813310187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45937.822813310187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45937.822813310187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45937.822813310187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45937.822813310187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45937.822813310187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45937.822813310187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45937.822813310187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45937.822813310187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45937.822813310187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45937.822813310187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45937.822813310187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45937.822813310187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45937.822813310187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45937.822813310187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45937.822813310187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45937.822813310187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45937.822813310187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45937.822813310187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45937.822813310187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45937.822813310187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45937.822813310187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45937.822813310187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45937.822813310187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45937.822813310187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45937.822813310187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45937.822813310187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45937.822813310187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45937.822813310187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45937.822813310187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45937.822813310187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45937.822813310187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45937.822813310187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45937.822813310187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45937.822813310187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45937.822813310187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45937.822813310187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45937.822813310187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45937.822813310187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45937.822813310187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45937.822813310187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45937.822813310187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45937.822813310187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45937.822813310187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45937.822813310187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45937.822813310187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45937.822813310187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45937.822813310187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45937.822813310187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45937.822813310187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45937.822813310187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45937.822813310187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45937.822813310187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45937.822813310187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45937.822813310187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45937.822813310187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45937.822813310187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45937.822813310187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45937.822813310187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45937.822813310187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45937.822813310187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45937.822813310187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45937.822813310187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45937.822813310187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45937.822813310187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45937.822813310187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45937.822813310187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45937.822813310187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45937.822813310187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45937.822813310187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45937.822813310187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45937.822813310187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45937.822813310187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45937.822813310187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45937.822813310187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45937.822813310187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45937.822813310187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45937.822813310187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45937.822813310187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45937.822813310187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45937.822813310187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45937.822813310187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45937.822813310187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45937.822813310187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45937.822813310187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45937.822813310187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45937.822813310187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45937.822813310187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45937.822813310187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45937.822813310187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45937.822813310187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45937.822813310187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45937.822813310187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45937.822813310187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45937.822813310187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45937.822813310187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45937.822813310187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45937.822813310187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45937.822813310187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45937.822813310187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45937.822813310187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45937.822813310187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45937.822813310187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45937.822813310187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45937.822813310187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45937.822813310187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45937.822813310187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45937.822813310187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45937.822813310187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45937.822813310187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45937.822813310187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45937.822813310187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45937.822813310187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45937.822813310187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45937.822813310187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45937.822813310187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45937.822813310187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45937.822813310187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45937.822813310187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45937.822813310187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45937.822813310187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45937.822813310187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45937.822813310187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45937.822813310187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45937.822813310187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45937.822813310187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45937.822813310187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45937.822813310187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45937.822813310187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45937.822813310187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45937.822813310187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45937.822813310187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45937.822813310187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45937.822813310187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45937.822813310187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45937.822813310187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45937.822813310187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45937.822813310187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45937.822813310187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45937.822813310187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45937.822813310187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45937.822813310187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45937.822813310187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45937.822813310187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45937.822813310187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45937.822813310187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45937.822813310187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45937.822813310187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45937.822813310187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45937.822813310187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45937.822813310187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45937.822813310187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45937.822813310187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45937.822813310187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45937.822813310187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45937.822813310187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45937.822813310187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45937.822813310187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45937.822813310187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45937.822813310187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45937.822813310187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45937.822813310187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45937.822813310187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45937.822813310187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45937.822813310187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45937.822813310187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45937.822813310187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45937.822813310187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45937.822813310187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45937.822813310187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45937.822813310187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45937.822813310187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45937.822813310187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45937.822813310187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45937.822813310187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45937.822813310187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45937.822813310187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45937.822813310187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45937.822813310187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45937.822813310187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45937.822813310187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45937.822813310187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45937.822813310187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45937.822813310187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45937.822813310187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45937.822813310187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45937.822813310187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45937.822813310187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45937.822813310187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45937.822813310187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45937.822813310187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45937.822813310187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45937.822813310187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45937.822813310187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45937.822813310187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45937.822813310187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45937.822813310187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45937.822813310187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45937.822813310187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45937.822813310187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45937.822813310187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45937.822813310187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45937.822813310187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45937.822813310187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45937.822813310187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45937.822813310187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45937.822813310187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45937.822813310187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45937.822813310187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45937.822813310187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45937.822813310187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45937.822813310187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45937.822813310187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45937.822813310187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45937.822813310187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45937.822813310187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45937.822813310187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45937.822813310187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45937.822813310187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45937.822813310187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45937.822813310187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45937.822813310187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45937.822813310187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45937.822813310187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45937.822813310187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45937.822813310187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45937.822813310187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45937.822813310187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45937.822813310187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45937.822813310187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45937.822813310187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45937.822813310187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45937.822813310187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45937.822813310187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45937.822813310187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45937.822813310187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45937.822813310187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45937.822813310187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45937.822813310187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45937.822813310187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45937.822813310187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45937.822813310187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45937.822813310187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45937.822813310187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45937.822813310187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45937.822813310187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45937.822813310187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45937.822813310187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45937.822813310187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45937.822813310187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45937.822813310187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45937.822813310187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45937.822813310187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45937.822813310187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45937.822813310187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45937.822813310187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45937.822813310187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45937.822813310187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45937.822813310187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45937.822813310187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45937.822813310187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45937.822813310187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45937.822813310187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45937.822813310187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45937.822813310187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45937.822813310187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45937.822813310187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45937.822813310187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45937.822813310187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45937.822813310187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45937.822813310187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45937.822813310187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45937.822813310187</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45937.822813310187</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45937.822813310187</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45937.822813310187</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45937.822813310187</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45937.822813310187</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4"/>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39056</v>
      </c>
      <c r="B2" s="102" t="str">
        <f>IFERROR(VLOOKUP(D2,DB!A:K,11,0),"")</f>
        <v>R4</v>
      </c>
      <c r="C2" s="103">
        <v>1</v>
      </c>
      <c r="D2" s="99" t="s">
        <v>35082</v>
      </c>
      <c r="E2" s="104" t="s">
        <v>38964</v>
      </c>
      <c r="F2" s="105">
        <v>45703.480717592596</v>
      </c>
      <c r="G2" s="106">
        <f ca="1">IFERROR(NOW()-F2,"")</f>
        <v>234.34209571759129</v>
      </c>
      <c r="H2" s="105">
        <v>45703.474768518521</v>
      </c>
      <c r="I2" s="102" t="str">
        <f>IFERROR(VLOOKUP(D2,DB!A:F,6,0),"")</f>
        <v>SCECO</v>
      </c>
      <c r="J2" s="102" t="str">
        <f>IFERROR(VLOOKUP(D2,DB!A:G,7,0),"")</f>
        <v>Dead</v>
      </c>
      <c r="K2" s="107" t="s">
        <v>39057</v>
      </c>
      <c r="L2" s="99" t="str">
        <f>IFERROR(VLOOKUP(D2,DB!A:I,9,0),"")</f>
        <v>Latis</v>
      </c>
    </row>
    <row r="3" spans="1:16" ht="15" customHeight="1">
      <c r="A3" s="132" t="s">
        <v>39058</v>
      </c>
      <c r="B3" s="132" t="str">
        <f>IFERROR(VLOOKUP(D3,DB!A:K,11,0),"")</f>
        <v>R4</v>
      </c>
      <c r="C3" s="133">
        <v>1</v>
      </c>
      <c r="D3" s="134" t="s">
        <v>36087</v>
      </c>
      <c r="E3" s="135" t="s">
        <v>38964</v>
      </c>
      <c r="F3" s="136">
        <v>45937.678425925929</v>
      </c>
      <c r="G3" s="137">
        <f ca="1">IFERROR(NOW()-F3,"")</f>
        <v>0.14438738425815245</v>
      </c>
      <c r="H3" s="136">
        <v>45937.456493055557</v>
      </c>
      <c r="I3" s="132" t="str">
        <f>IFERROR(VLOOKUP(D3,DB!A:F,6,0),"")</f>
        <v>Generator-SG</v>
      </c>
      <c r="J3" s="132" t="str">
        <f>IFERROR(VLOOKUP(D3,DB!A:G,7,0),"")</f>
        <v>Dead</v>
      </c>
      <c r="K3" s="139" t="s">
        <v>39059</v>
      </c>
      <c r="L3" s="134" t="str">
        <f>IFERROR(VLOOKUP(D3,DB!A:I,9,0),"")</f>
        <v>Latis</v>
      </c>
    </row>
    <row r="4" spans="1:16" ht="15" customHeight="1">
      <c r="A4" s="132"/>
      <c r="B4" s="132" t="str">
        <f>IFERROR(VLOOKUP(D4,DB!A:K,11,0),"")</f>
        <v/>
      </c>
      <c r="C4" s="133"/>
      <c r="D4" s="134"/>
      <c r="E4" s="135"/>
      <c r="F4" s="136"/>
      <c r="G4" s="137">
        <f ca="1">IFERROR(NOW()-F4,"")</f>
        <v>45937.822813310187</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45937.822813310187</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45937.822813310187</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45937.822813310187</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45937.822813310187</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45937.822813310187</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45937.822813310187</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45937.822813310187</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45937.822813310187</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45937.822813310187</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45937.822813310187</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45937.822813310187</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45937.822813310187</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45937.822813310187</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45937.822813310187</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45937.822813310187</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45937.822813310187</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45937.822813310187</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45937.822813310187</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45937.822813310187</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45937.822813310187</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45937.822813310187</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45937.822813310187</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45937.822813310187</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45937.822813310187</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45937.822813310187</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45937.822813310187</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45937.822813310187</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45937.822813310187</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45937.822813310187</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45937.822813310187</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45937.822813310187</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45937.822813310187</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45937.822813310187</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45937.822813310187</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45937.822813310187</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45937.822813310187</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45937.822813310187</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45937.822813310187</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45937.822813310187</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45937.822813310187</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45937.822813310187</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45937.822813310187</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45937.822813310187</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45937.822813310187</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45937.822813310187</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45937.822813310187</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45937.822813310187</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45937.822813310187</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45937.822813310187</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45937.822813310187</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45937.822813310187</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45937.822813310187</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45937.822813310187</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45937.822813310187</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45937.822813310187</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45937.822813310187</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45937.822813310187</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45937.822813310187</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45937.822813310187</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45937.822813310187</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45937.822813310187</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45937.822813310187</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45937.822813310187</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45937.822813310187</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45937.822813310187</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45937.822813310187</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45937.822813310187</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45937.822813310187</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45937.822813310187</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45937.822813310187</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45937.822813310187</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45937.822813310187</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45937.822813310187</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45937.822813310187</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45937.822813310187</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45937.822813310187</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45937.822813310187</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45937.822813310187</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45937.822813310187</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45937.822813310187</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45937.822813310187</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45937.822813310187</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45937.822813310187</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45937.822813310187</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45937.822813310187</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45937.822813310187</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45937.822813310187</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45937.822813310187</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45937.822813310187</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45937.822813310187</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45937.822813310187</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45937.822813310187</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45937.822813310187</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45937.822813310187</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45937.822813310187</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45937.822813310187</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45937.822813310187</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45937.822813310187</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45937.822813310187</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45937.822813310187</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45937.822813310187</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45937.822813310187</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45937.822813310187</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45937.822813310187</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45937.822813310187</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45937.822813310187</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45937.822813310187</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45937.822813310187</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45937.822813310187</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45937.822813310187</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45937.822813310187</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45937.822813310187</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45937.822813310187</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45937.822813310187</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45937.822813310187</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45937.822813310187</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45937.822813310187</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45937.822813310187</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45937.822813310187</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45937.822813310187</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45937.822813310187</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45937.822813310187</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45937.822813310187</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45937.822813310187</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45937.822813310187</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45937.822813310187</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45937.822813310187</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45937.822813310187</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45937.822813310187</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45937.822813310187</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45937.822813310187</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45937.822813310187</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45937.822813310187</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45937.822813310187</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45937.822813310187</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45937.822813310187</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45937.822813310187</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45937.822813310187</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45937.822813310187</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45937.822813310187</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45937.822813310187</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45937.822813310187</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45937.822813310187</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45937.822813310187</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45937.822813310187</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45937.822813310187</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45937.822813310187</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45937.822813310187</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45937.822813310187</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45937.822813310187</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45937.822813310187</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45937.822813310187</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45937.822813310187</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45937.822813310187</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45937.822813310187</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45937.822813310187</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45937.822813310187</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45937.822813310187</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45937.822813310187</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45937.822813310187</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45937.822813310187</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45937.822813310187</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45937.822813310187</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45937.822813310187</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45937.822813310187</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45937.822813310187</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45937.822813310187</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45937.822813310187</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45937.822813310187</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45937.822813310187</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45937.822813310187</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45937.822813310187</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45937.822813310187</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45937.822813310187</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45937.822813310187</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45937.822813310187</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45937.822813310187</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45937.822813310187</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45937.822813310187</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45937.822813310187</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45937.822813310187</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45937.822813310187</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45937.822813310187</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45937.822813310187</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45937.822813310187</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45937.822813310187</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45937.822813310187</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45937.822813310187</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45937.822813310187</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45937.822813310187</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45937.822813310187</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45937.822813310187</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45937.822813310187</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45937.822813310187</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45937.822813310187</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45937.822813310187</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45937.822813310187</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45937.822813310187</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45937.822813310187</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45937.822813310187</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45937.822813310187</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45937.822813310187</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45937.822813310187</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45937.822813310187</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45937.822813310187</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45937.822813310187</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45937.822813310187</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45937.822813310187</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45937.822813310187</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45937.822813310187</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45937.822813310187</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45937.822813310187</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45937.822813310187</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45937.822813310187</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45937.822813310187</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45937.822813310187</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45937.822813310187</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45937.822813310187</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45937.822813310187</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45937.822813310187</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45937.822813310187</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45937.822813310187</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45937.822813310187</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45937.822813310187</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45937.822813310187</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45937.822813310187</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45937.822813310187</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45937.822813310187</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45937.822813310187</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45937.822813310187</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45937.822813310187</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45937.822813310187</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45937.822813310187</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45937.822813310187</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45937.822813310187</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45937.822813310187</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45937.822813310187</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45937.822813310187</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45937.822813310187</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45937.822813310187</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45937.822813310187</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45937.822813310187</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45937.822813310187</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45937.822813310187</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45937.822813310187</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45937.822813310187</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45937.822813310187</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45937.822813310187</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45937.822813310187</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45937.822813310187</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45937.822813310187</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45937.822813310187</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45937.822813310187</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45937.822813310187</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45937.822813310187</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45937.822813310187</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45937.822813310187</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45937.822813310187</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45937.822813310187</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45937.822813310187</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45937.822813310187</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45937.822813310187</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45937.822813310187</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45937.822813310187</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45937.822813310187</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45937.822813310187</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45937.822813310187</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45937.822813310187</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45937.822813310187</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45937.822813310187</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45937.822813310187</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45937.822813310187</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45937.822813310187</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45937.822813310187</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45937.822813310187</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45937.822813310187</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45937.822813310187</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45937.822813310187</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45937.822813310187</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45937.822813310187</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45937.822813310187</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45937.822813310187</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45937.822813310187</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45937.822813310187</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45937.822813310187</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45937.822813310187</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45937.822813310187</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45937.822813310187</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45937.822813310187</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45937.822813310187</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45937.822813310187</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45937.822813310187</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45937.822813310187</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45937.822813310187</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45937.822813310187</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45937.822813310187</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45937.822813310187</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45937.822813310187</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45937.822813310187</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45937.822813310187</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45937.822813310187</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45937.822813310187</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45937.822813310187</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45937.822813310187</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45937.822813310187</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45937.822813310187</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45937.822813310187</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45937.822813310187</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45937.822813310187</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45937.822813310187</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45937.822813310187</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45937.822813310187</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45937.822813310187</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45937.822813310187</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45937.822813310187</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45937.822813310187</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45937.822813310187</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45937.822813310187</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45937.822813310187</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45937.822813310187</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45937.822813310187</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45937.822813310187</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45937.822813310187</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45937.822813310187</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45937.822813310187</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45937.822813310187</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45937.822813310187</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45937.822813310187</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45937.822813310187</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45937.822813310187</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45937.822813310187</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45937.822813310187</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45937.822813310187</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45937.822813310187</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45937.822813310187</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45937.822813310187</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45937.822813310187</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45937.822813310187</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45937.822813310187</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45937.822813310187</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45937.822813310187</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45937.822813310187</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45937.822813310187</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45937.822813310187</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45937.822813310187</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45937.822813310187</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45937.822813310187</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45937.822813310187</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45937.822813310187</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45937.822813310187</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45937.822813310187</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45937.822813310187</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45937.822813310187</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45937.822813310187</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45937.822813310187</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45937.822813310187</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45937.822813310187</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45937.822813310187</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45937.822813310187</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45937.822813310187</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45937.822813310187</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45937.822813310187</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45937.822813310187</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45937.822813310187</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45937.822813310187</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45937.822813310187</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45937.822813310187</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45937.822813310187</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45937.822813310187</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45937.822813310187</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45937.822813310187</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45937.822813310187</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45937.822813310187</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45937.822813310187</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45937.822813310187</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45937.822813310187</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45937.822813310187</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45937.822813310187</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45937.822813310187</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45937.822813310187</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45937.822813310187</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45937.822813310187</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45937.822813310187</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45937.822813310187</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45937.822813310187</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45937.822813310187</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45937.822813310187</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45937.822813310187</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45937.822813310187</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45937.822813310187</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45937.822813310187</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45937.822813310187</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45937.822813310187</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45937.822813310187</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45937.822813310187</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45937.822813310187</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45937.822813310187</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45937.822813310187</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45937.822813310187</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45937.822813310187</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45937.822813310187</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45937.822813310187</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45937.822813310187</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45937.822813310187</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45937.822813310187</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45937.822813310187</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45937.822813310187</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45937.822813310187</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45937.822813310187</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45937.822813310187</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45937.822813310187</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45937.822813310187</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45937.822813310187</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45937.822813310187</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45937.822813310187</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45937.822813310187</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45937.822813310187</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45937.822813310187</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45937.822813310187</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45937.822813310187</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45937.822813310187</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45937.822813310187</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45937.822813310187</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45937.822813310187</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45937.822813310187</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45937.822813310187</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45937.822813310187</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45937.822813310187</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45937.822813310187</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45937.822813310187</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45937.822813310187</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45937.822813310187</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45937.822813310187</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45937.822813310187</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45937.822813310187</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45937.822813310187</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45937.822813310187</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45937.822813310187</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45937.822813310187</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45937.822813310187</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45937.822813310187</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45937.822813310187</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45937.822813310187</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45937.822813310187</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45937.822813310187</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45937.822813310187</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45937.822813310187</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45937.822813310187</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45937.822813310187</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45937.822813310187</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45937.822813310187</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45937.822813310187</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45937.822813310187</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45937.822813310187</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45937.822813310187</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45937.822813310187</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45937.822813310187</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45937.822813310187</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45937.822813310187</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45937.822813310187</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45937.822813310187</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45937.822813310187</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45937.822813310187</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45937.822813310187</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45937.822813310187</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45937.822813310187</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45937.822813310187</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45937.822813310187</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45937.822813310187</v>
      </c>
      <c r="H473" s="136"/>
      <c r="I473" s="132" t="str">
        <f>IFERROR(VLOOKUP(D473,DB!A:F,6,0),"")</f>
        <v/>
      </c>
      <c r="J473" s="132" t="str">
        <f>IFERROR(VLOOKUP(D473,DB!A:G,7,0),"")</f>
        <v/>
      </c>
      <c r="K473" s="139"/>
      <c r="L473" s="134" t="str">
        <f>IFERROR(VLOOKUP(D473,DB!A:I,9,0),"")</f>
        <v/>
      </c>
    </row>
    <row r="474" spans="1:12" ht="15" customHeight="1">
      <c r="A474" s="140"/>
      <c r="B474" s="140" t="str">
        <f>IFERROR(VLOOKUP(D474,DB!A:K,11,0),"")</f>
        <v/>
      </c>
      <c r="C474" s="141"/>
      <c r="D474" s="142"/>
      <c r="E474" s="143"/>
      <c r="F474" s="144"/>
      <c r="G474" s="145">
        <f ca="1">IFERROR(NOW()-F474,"")</f>
        <v>45937.822813310187</v>
      </c>
      <c r="H474" s="144"/>
      <c r="I474" s="140" t="str">
        <f>IFERROR(VLOOKUP(D474,DB!A:F,6,0),"")</f>
        <v/>
      </c>
      <c r="J474" s="140" t="str">
        <f>IFERROR(VLOOKUP(D474,DB!A:G,7,0),"")</f>
        <v/>
      </c>
      <c r="K474" s="146"/>
      <c r="L474" s="142" t="str">
        <f>IFERROR(VLOOKUP(D474,DB!A:I,9,0),"")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45.990753124999173</v>
      </c>
      <c r="H2" s="38">
        <v>45891.790393518517</v>
      </c>
      <c r="I2" s="37" t="str">
        <f>IFERROR(VLOOKUP(D2,DB!A:F,6,0),"")</f>
        <v>Generator-SG</v>
      </c>
      <c r="J2" s="37" t="str">
        <f>IFERROR(VLOOKUP(D2,DB!A:G,7,0),"")</f>
        <v>Vandalized</v>
      </c>
      <c r="K2" s="37" t="s">
        <v>39061</v>
      </c>
      <c r="L2" s="37" t="str">
        <f>IFERROR(VLOOKUP(D2,DB!A:I,9,0),"")</f>
        <v>Latis</v>
      </c>
      <c r="M2" s="128"/>
    </row>
    <row r="3" spans="1:13" ht="30.75">
      <c r="A3" s="37" t="s">
        <v>39062</v>
      </c>
      <c r="B3" s="37" t="str">
        <f>IFERROR(VLOOKUP(D3,DB!A:K,11,0),"")</f>
        <v>R5</v>
      </c>
      <c r="C3" s="37">
        <v>1</v>
      </c>
      <c r="D3" s="37" t="s">
        <v>31295</v>
      </c>
      <c r="E3" s="37" t="s">
        <v>39047</v>
      </c>
      <c r="F3" s="38">
        <v>45926.188877314817</v>
      </c>
      <c r="G3" s="39">
        <f ca="1">IFERROR(NOW()-F3,"-")</f>
        <v>11.633935995370848</v>
      </c>
      <c r="H3" s="38">
        <v>45926.158159722225</v>
      </c>
      <c r="I3" s="37" t="str">
        <f>IFERROR(VLOOKUP(D3,DB!A:F,6,0),"")</f>
        <v>SCECO</v>
      </c>
      <c r="J3" s="37" t="str">
        <f>IFERROR(VLOOKUP(D3,DB!A:G,7,0),"")</f>
        <v>Good</v>
      </c>
      <c r="K3" s="37" t="s">
        <v>39063</v>
      </c>
      <c r="L3" s="37" t="str">
        <f>IFERROR(VLOOKUP(D3,DB!A:I,9,0),"")</f>
        <v>Latis</v>
      </c>
      <c r="M3" s="128"/>
    </row>
    <row r="4" spans="1:13" ht="15">
      <c r="A4" s="37"/>
      <c r="B4" s="37" t="str">
        <f>IFERROR(VLOOKUP(D4,DB!A:K,11,0),"")</f>
        <v/>
      </c>
      <c r="C4" s="37"/>
      <c r="D4" s="37"/>
      <c r="E4" s="37"/>
      <c r="F4" s="38"/>
      <c r="G4" s="39">
        <f ca="1">IFERROR(NOW()-F4,"-")</f>
        <v>45937.822813310187</v>
      </c>
      <c r="H4" s="38"/>
      <c r="I4" s="37" t="str">
        <f>IFERROR(VLOOKUP(D4,DB!A:F,6,0),"")</f>
        <v/>
      </c>
      <c r="J4" s="37" t="str">
        <f>IFERROR(VLOOKUP(D4,DB!A:G,7,0),"")</f>
        <v/>
      </c>
      <c r="K4" s="37"/>
      <c r="L4" s="37" t="str">
        <f>IFERROR(VLOOKUP(D4,DB!A:I,9,0),"")</f>
        <v/>
      </c>
      <c r="M4" s="128"/>
    </row>
    <row r="5" spans="1:13" ht="15">
      <c r="A5" s="37"/>
      <c r="B5" s="37" t="str">
        <f>IFERROR(VLOOKUP(D5,DB!A:K,11,0),"")</f>
        <v/>
      </c>
      <c r="C5" s="37"/>
      <c r="D5"/>
      <c r="E5" s="37"/>
      <c r="F5" s="38"/>
      <c r="G5" s="39">
        <f ca="1">IFERROR(NOW()-F5,"-")</f>
        <v>45937.822813310187</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45937.822813310187</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45937.822813310187</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45937.822813310187</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45937.822813310187</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45937.822813310187</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45937.822813310187</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45937.822813310187</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45937.822813310187</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45937.822813310187</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45937.822813310187</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45937.822813310187</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45937.822813310187</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45937.822813310187</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45937.822813310187</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45937.822813310187</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45937.822813310187</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45937.822813310187</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45937.822813310187</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45937.822813310187</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45937.822813310187</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45937.822813310187</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45937.822813310187</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45937.822813310187</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45937.822813310187</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45937.822813310187</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45937.822813310187</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45937.822813310187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45937.822813310187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45937.822813310187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45937.822813310187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45937.822813310187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45937.822813310187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45937.822813310187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45937.822813310187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45937.822813310187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45937.822813310187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45937.822813310187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45937.822813310187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45937.822813310187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45937.822813310187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45937.822813310187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45937.822813310187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45937.822813310187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45937.822813310187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45937.822813310187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45937.822813310187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45937.822813310187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45937.822813310187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45937.822813310187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45937.822813310187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45937.822813310187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45937.822813310187</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45937.822813310187</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45937.822813310187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45937.822813310187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45937.822813310187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45937.822813310187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45937.822813310187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45937.822813310187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45937.822813310187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45937.822813310187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45937.822813310187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45937.822813310187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45937.822813310187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45937.822813310187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45937.822813310187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45937.822813310187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45937.822813310187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45937.822813310187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45937.822813310187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45937.822813310187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45937.822813310187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45937.822813310187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45937.822813310187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45937.822813310187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45937.822813310187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45937.822813310187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45937.822813310187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45937.822813310187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45937.822813310187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45937.822813310187</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45937.822813310187</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45937.822813310187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45937.822813310187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45937.822813310187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45937.822813310187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45937.822813310187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45937.822813310187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45937.822813310187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45937.822813310187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45937.822813310187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45937.822813310187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45937.822813310187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45937.822813310187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45937.822813310187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45937.822813310187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45937.822813310187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45937.822813310187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45937.822813310187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45937.822813310187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45937.822813310187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45937.822813310187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45937.822813310187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45937.822813310187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45937.822813310187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45937.822813310187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45937.822813310187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45937.822813310187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45937.822813310187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45937.822813310187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45937.822813310187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45937.822813310187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45937.822813310187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45937.822813310187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45937.822813310187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45937.822813310187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45937.822813310187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45937.822813310187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45937.822813310187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45937.822813310187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45937.822813310187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45937.822813310187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45937.822813310187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45937.822813310187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45937.822813310187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45937.822813310187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45937.822813310187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45937.822813310187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45937.822813310187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45937.822813310187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45937.822813310187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45937.822813310187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45937.822813310187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45937.822813310187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45937.822813310187</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45937.822813310187</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69" ht="15"/>
    <row r="1371" ht="15"/>
    <row r="1372" ht="15"/>
    <row r="1374" ht="15"/>
    <row r="1376"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8"/>
  <sheetViews>
    <sheetView workbookViewId="0">
      <selection activeCell="E8" sqref="E8"/>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39064</v>
      </c>
      <c r="B2" s="112" t="s">
        <v>5398</v>
      </c>
      <c r="C2" s="129">
        <v>1</v>
      </c>
      <c r="D2" s="112" t="s">
        <v>34463</v>
      </c>
      <c r="E2" s="129" t="s">
        <v>39065</v>
      </c>
      <c r="F2" s="130">
        <v>45926.772847222222</v>
      </c>
      <c r="G2" s="81">
        <f ca="1">IFERROR(NOW()-F2,"-")</f>
        <v>11.049966087965004</v>
      </c>
      <c r="H2" s="131">
        <v>45927.449074074102</v>
      </c>
      <c r="I2" s="112" t="str">
        <f>IFERROR(VLOOKUP(D2,DB!A:F,6,0),"")</f>
        <v>SCECO</v>
      </c>
      <c r="J2" s="112" t="str">
        <f>IFERROR(VLOOKUP(D2,DB!A:G,7,0),"")</f>
        <v>Weak</v>
      </c>
      <c r="K2" s="129" t="s">
        <v>39066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45937.822813310187</v>
      </c>
      <c r="H3" s="131">
        <v>45927.987534722219</v>
      </c>
      <c r="I3" s="112" t="str">
        <f>IFERROR(VLOOKUP(D3,DB!A:F,6,0),"")</f>
        <v>SCECO</v>
      </c>
      <c r="J3" s="112" t="str">
        <f>IFERROR(VLOOKUP(D3,DB!A:G,7,0),"")</f>
        <v>Vandalized</v>
      </c>
      <c r="K3" s="129" t="s">
        <v>39067</v>
      </c>
      <c r="L3" s="118" t="str">
        <f>IFERROR(VLOOKUP(D3,DB!A:I,9,0),"")</f>
        <v>Latis</v>
      </c>
    </row>
    <row r="4" spans="1:16383" ht="31.5" customHeight="1">
      <c r="A4" s="129" t="s">
        <v>39068</v>
      </c>
      <c r="B4" s="112" t="s">
        <v>5398</v>
      </c>
      <c r="C4" s="129">
        <v>1</v>
      </c>
      <c r="D4" s="112" t="s">
        <v>32861</v>
      </c>
      <c r="E4" s="129" t="s">
        <v>39065</v>
      </c>
      <c r="F4" s="130">
        <v>45933.880972222221</v>
      </c>
      <c r="G4" s="81">
        <f ca="1">IFERROR(NOW()-F4,"-")</f>
        <v>3.9418410879661678</v>
      </c>
      <c r="H4" s="131">
        <v>45929.455266203702</v>
      </c>
      <c r="I4" s="112" t="str">
        <f>IFERROR(VLOOKUP(D4,DB!A:F,6,0),"")</f>
        <v>SCECO</v>
      </c>
      <c r="J4" s="112" t="str">
        <f>IFERROR(VLOOKUP(D4,DB!A:G,7,0),"")</f>
        <v>In progress</v>
      </c>
      <c r="K4" s="129" t="s">
        <v>39066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39069</v>
      </c>
      <c r="B5" s="112" t="s">
        <v>5398</v>
      </c>
      <c r="C5" s="129">
        <v>1</v>
      </c>
      <c r="D5" s="112" t="s">
        <v>33408</v>
      </c>
      <c r="E5" s="129" t="s">
        <v>38964</v>
      </c>
      <c r="F5" s="130">
        <v>45934.942245370374</v>
      </c>
      <c r="G5" s="81">
        <f ca="1">IFERROR(NOW()-F5,"-")</f>
        <v>2.8805679398137727</v>
      </c>
      <c r="H5" s="131">
        <v>45934.470231481479</v>
      </c>
      <c r="I5" s="112" t="str">
        <f>IFERROR(VLOOKUP(D5,DB!A:F,6,0),"")</f>
        <v>SCECO</v>
      </c>
      <c r="J5" s="112" t="str">
        <f>IFERROR(VLOOKUP(D5,DB!A:G,7,0),"")</f>
        <v>Dead</v>
      </c>
      <c r="K5" s="129" t="s">
        <v>39066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39070</v>
      </c>
      <c r="B6" s="112" t="str">
        <f>IFERROR(VLOOKUP(D6,DB!A:K,11,0),"")</f>
        <v>R6</v>
      </c>
      <c r="C6" s="114">
        <v>3</v>
      </c>
      <c r="D6" s="112" t="s">
        <v>34273</v>
      </c>
      <c r="E6" s="115" t="s">
        <v>38964</v>
      </c>
      <c r="F6" s="116">
        <v>45937.707013888888</v>
      </c>
      <c r="G6" s="81">
        <f ca="1">IFERROR(NOW()-F6,"-")</f>
        <v>0.1157994212990161</v>
      </c>
      <c r="H6" s="116">
        <v>45937.689884259256</v>
      </c>
      <c r="I6" s="112" t="str">
        <f>IFERROR(VLOOKUP(D6,DB!A:F,6,0),"")</f>
        <v>SCECO</v>
      </c>
      <c r="J6" s="112" t="str">
        <f>IFERROR(VLOOKUP(D6,DB!A:G,7,0),"")</f>
        <v>Vandalized</v>
      </c>
      <c r="K6" s="117" t="s">
        <v>39071</v>
      </c>
      <c r="L6" s="118" t="str">
        <f>IFERROR(VLOOKUP(D6,DB!A:I,9,0),"")</f>
        <v>Latis</v>
      </c>
    </row>
    <row r="7" spans="1:16383" ht="31.5" customHeight="1">
      <c r="A7" s="113"/>
      <c r="B7" s="112" t="str">
        <f>IFERROR(VLOOKUP(D7,DB!A:K,11,0),"")</f>
        <v/>
      </c>
      <c r="C7" s="114"/>
      <c r="D7" s="112"/>
      <c r="E7" s="115"/>
      <c r="F7" s="116"/>
      <c r="G7" s="81">
        <f ca="1">IFERROR(NOW()-F7,"-")</f>
        <v>45937.822813310187</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45937.822813310187</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54"/>
      <c r="E9" s="115"/>
      <c r="F9" s="116"/>
      <c r="G9" s="81">
        <f ca="1">IFERROR(NOW()-F9,"-")</f>
        <v>45937.822813310187</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54"/>
      <c r="F10" s="116"/>
      <c r="G10" s="81">
        <f ca="1">IFERROR(NOW()-F10,"-")</f>
        <v>45937.822813310187</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45937.822813310187</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45937.822813310187</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45937.822813310187</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45937.822813310187</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45937.822813310187</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45937.822813310187</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45937.822813310187</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45937.822813310187</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45937.822813310187</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45937.822813310187</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45937.822813310187</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45937.822813310187</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45937.822813310187</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45937.822813310187</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45937.822813310187</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45937.822813310187</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45937.822813310187</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45937.822813310187</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45937.822813310187</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45937.822813310187</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45937.822813310187</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45937.822813310187</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45937.822813310187</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45937.822813310187</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45937.822813310187</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45937.822813310187</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45937.822813310187</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45937.822813310187</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45937.822813310187</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45937.822813310187</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45937.822813310187</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45937.822813310187</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45937.822813310187</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45937.822813310187</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45937.822813310187</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45937.822813310187</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45937.822813310187</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45937.822813310187</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45937.822813310187</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45937.822813310187</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45937.822813310187</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45937.822813310187</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45937.822813310187</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45937.822813310187</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45937.822813310187</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45937.822813310187</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45937.822813310187</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45937.822813310187</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45937.822813310187</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45937.822813310187</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45937.822813310187</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45937.822813310187</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45937.822813310187</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45937.822813310187</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45937.822813310187</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45937.822813310187</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45937.822813310187</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45937.822813310187</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45937.822813310187</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45937.822813310187</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45937.822813310187</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45937.822813310187</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45937.822813310187</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45937.822813310187</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45937.822813310187</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45937.822813310187</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45937.822813310187</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45937.822813310187</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45937.822813310187</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45937.822813310187</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45937.822813310187</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45937.822813310187</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45937.822813310187</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45937.822813310187</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45937.822813310187</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45937.822813310187</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45937.822813310187</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45937.822813310187</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45937.822813310187</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45937.822813310187</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45937.822813310187</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45937.822813310187</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45937.822813310187</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45937.822813310187</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45937.822813310187</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45937.822813310187</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45937.822813310187</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45937.822813310187</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45937.822813310187</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45937.822813310187</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45937.822813310187</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45937.822813310187</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45937.822813310187</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45937.822813310187</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45937.822813310187</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45937.822813310187</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45937.822813310187</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45937.822813310187</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45937.822813310187</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45937.822813310187</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45937.822813310187</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45937.822813310187</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45937.822813310187</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45937.822813310187</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45937.822813310187</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45937.822813310187</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45937.822813310187</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45937.822813310187</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45937.822813310187</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45937.822813310187</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45937.822813310187</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45937.822813310187</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45937.822813310187</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45937.822813310187</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45937.822813310187</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45937.822813310187</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45937.822813310187</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45937.822813310187</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45937.822813310187</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45937.822813310187</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45937.822813310187</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45937.822813310187</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45937.822813310187</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45937.822813310187</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45937.822813310187</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45937.822813310187</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45937.822813310187</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45937.822813310187</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45937.822813310187</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45937.822813310187</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45937.822813310187</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45937.822813310187</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45937.822813310187</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45937.822813310187</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45937.822813310187</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45937.822813310187</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45937.822813310187</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45937.822813310187</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45937.822813310187</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45937.822813310187</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45937.822813310187</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45937.822813310187</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45937.822813310187</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45937.822813310187</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45937.822813310187</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45937.822813310187</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45937.822813310187</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45937.822813310187</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45937.822813310187</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45937.822813310187</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45937.822813310187</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45937.822813310187</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45937.822813310187</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45937.822813310187</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45937.822813310187</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45937.822813310187</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45937.822813310187</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45937.822813310187</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45937.822813310187</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45937.822813310187</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45937.822813310187</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45937.822813310187</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45937.822813310187</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45937.822813310187</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45937.822813310187</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45937.822813310187</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45937.822813310187</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45937.822813310187</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45937.822813310187</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45937.822813310187</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45937.822813310187</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45937.822813310187</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45937.822813310187</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45937.822813310187</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45937.822813310187</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45937.822813310187</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45937.822813310187</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45937.822813310187</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45937.822813310187</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45937.822813310187</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45937.822813310187</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45937.822813310187</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45937.822813310187</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45937.822813310187</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45937.822813310187</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45937.822813310187</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45937.822813310187</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45937.822813310187</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45937.822813310187</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45937.822813310187</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45937.822813310187</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45937.822813310187</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45937.822813310187</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45937.822813310187</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45937.822813310187</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45937.822813310187</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45937.822813310187</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45937.822813310187</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45937.822813310187</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45937.822813310187</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45937.822813310187</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45937.822813310187</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45937.822813310187</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45937.822813310187</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45937.822813310187</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45937.822813310187</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45937.822813310187</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45937.822813310187</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45937.822813310187</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45937.822813310187</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45937.822813310187</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45937.822813310187</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45937.822813310187</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45937.822813310187</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45937.822813310187</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45937.822813310187</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45937.822813310187</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45937.822813310187</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45937.822813310187</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45937.822813310187</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45937.822813310187</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45937.822813310187</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45937.822813310187</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45937.822813310187</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45937.822813310187</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45937.822813310187</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45937.822813310187</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45937.822813310187</v>
      </c>
      <c r="H238" s="116"/>
      <c r="I238" s="112" t="str">
        <f>IFERROR(VLOOKUP(D238,DB!A:F,6,0),"")</f>
        <v/>
      </c>
      <c r="J238" s="111" t="str">
        <f>IFERROR(VLOOKUP(D238,DB!A:G,7,0),"")</f>
        <v/>
      </c>
      <c r="K238" s="117"/>
      <c r="L238" s="118" t="str">
        <f>IFERROR(VLOOKUP(D238,DB!A:I,9,0),"")</f>
        <v/>
      </c>
    </row>
  </sheetData>
  <dataValidations count="2">
    <dataValidation allowBlank="1" showInputMessage="1" showErrorMessage="1" sqref="E1" xr:uid="{380493DB-286A-4683-AF55-C78F04945A49}"/>
    <dataValidation type="list" allowBlank="1" showInputMessage="1" showErrorMessage="1" sqref="E3 E11:E238 E5:E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2025-10-07T16:44:56Z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